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91C8C7FA-DCA3-45F0-9519-C1DB09837D66}" xr6:coauthVersionLast="47" xr6:coauthVersionMax="47" xr10:uidLastSave="{00000000-0000-0000-0000-000000000000}"/>
  <bookViews>
    <workbookView xWindow="7200" yWindow="540" windowWidth="21626" windowHeight="17426" tabRatio="808" xr2:uid="{00000000-000D-0000-FFFF-FFFF00000000}"/>
  </bookViews>
  <sheets>
    <sheet name="2010PopByRaceEth" sheetId="1" r:id="rId1"/>
    <sheet name="2020PopByRaceEth" sheetId="2" r:id="rId2"/>
    <sheet name="NumChange2010-2020" sheetId="3" r:id="rId3"/>
    <sheet name="PercentChange2010-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  <c r="C24" i="4"/>
  <c r="D24" i="4"/>
  <c r="E24" i="4"/>
  <c r="F24" i="4"/>
  <c r="G24" i="4"/>
  <c r="H24" i="4"/>
  <c r="I24" i="4"/>
  <c r="B24" i="3"/>
  <c r="C24" i="3"/>
  <c r="D24" i="3"/>
  <c r="E24" i="3"/>
  <c r="F24" i="3"/>
  <c r="G24" i="3"/>
  <c r="H24" i="3"/>
  <c r="I24" i="3"/>
  <c r="B50" i="2"/>
  <c r="I50" i="2"/>
  <c r="H50" i="2"/>
  <c r="G50" i="2"/>
  <c r="F50" i="2"/>
  <c r="E50" i="2"/>
  <c r="D50" i="2"/>
  <c r="C50" i="2"/>
  <c r="I24" i="2"/>
  <c r="H24" i="2"/>
  <c r="G24" i="2"/>
  <c r="F24" i="2"/>
  <c r="E24" i="2"/>
  <c r="D24" i="2"/>
  <c r="C24" i="2"/>
  <c r="B24" i="2"/>
  <c r="I50" i="1"/>
  <c r="H50" i="1"/>
  <c r="G50" i="1"/>
  <c r="F50" i="1"/>
  <c r="E50" i="1"/>
  <c r="D50" i="1"/>
  <c r="C50" i="1"/>
  <c r="B50" i="1"/>
  <c r="I24" i="1"/>
  <c r="H24" i="1"/>
  <c r="G24" i="1"/>
  <c r="F24" i="1"/>
  <c r="E24" i="1"/>
  <c r="D24" i="1"/>
  <c r="C24" i="1"/>
  <c r="B24" i="1"/>
  <c r="B18" i="3" l="1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I43" i="2" l="1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I13" i="4"/>
  <c r="H13" i="4"/>
  <c r="G13" i="4"/>
  <c r="F13" i="4"/>
  <c r="E13" i="4"/>
  <c r="D13" i="4"/>
  <c r="C13" i="4"/>
  <c r="B13" i="4"/>
  <c r="I12" i="4"/>
  <c r="H12" i="4"/>
  <c r="G12" i="4"/>
  <c r="F12" i="4"/>
  <c r="E12" i="4"/>
  <c r="D12" i="4"/>
  <c r="C12" i="4"/>
  <c r="B12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I5" i="4"/>
  <c r="H5" i="4"/>
  <c r="G5" i="4"/>
  <c r="F5" i="4"/>
  <c r="E5" i="4"/>
  <c r="D5" i="4"/>
  <c r="C5" i="4"/>
  <c r="B5" i="4"/>
  <c r="I4" i="4"/>
  <c r="H4" i="4"/>
  <c r="G4" i="4"/>
  <c r="F4" i="4"/>
  <c r="E4" i="4"/>
  <c r="D4" i="4"/>
  <c r="C4" i="4"/>
  <c r="B4" i="4"/>
  <c r="I3" i="4"/>
  <c r="H3" i="4"/>
  <c r="G3" i="4"/>
  <c r="F3" i="4"/>
  <c r="E3" i="4"/>
  <c r="D3" i="4"/>
  <c r="B3" i="4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B3" i="3"/>
  <c r="C3" i="3" l="1"/>
  <c r="C3" i="4"/>
</calcChain>
</file>

<file path=xl/sharedStrings.xml><?xml version="1.0" encoding="utf-8"?>
<sst xmlns="http://schemas.openxmlformats.org/spreadsheetml/2006/main" count="192" uniqueCount="37">
  <si>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</si>
  <si>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</si>
  <si>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</si>
  <si>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</si>
  <si>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</si>
  <si>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</si>
  <si>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</si>
  <si>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</si>
  <si>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</si>
  <si>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</si>
  <si>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2020 Race and Origin as a Percent of Total Population</t>
  </si>
  <si>
    <t>2010-2020 Numeric Change in Total Population by Race and Origin</t>
  </si>
  <si>
    <t>2010-2020 Percent Change in Total Population by Race and Origin</t>
  </si>
  <si>
    <t>American Indian/ Alaska Native/Hawaiian Home Land</t>
  </si>
  <si>
    <t>Cocopah Reservation</t>
  </si>
  <si>
    <t>Colorado River Indian Reservation</t>
  </si>
  <si>
    <t>Fort Apache Reservation</t>
  </si>
  <si>
    <t>Fort McDowell Reservation</t>
  </si>
  <si>
    <t>Fort Mojave Reservation and Off-Reservation Trust Land</t>
  </si>
  <si>
    <t>Fort Yuma Reservation</t>
  </si>
  <si>
    <t>Gila River Reservation</t>
  </si>
  <si>
    <t>Havasupai Reservation</t>
  </si>
  <si>
    <t>Hopi Reservation and Off-Reservation Trust Land,</t>
  </si>
  <si>
    <t>Hualapai Reservation and Off-Reservation Trust Land</t>
  </si>
  <si>
    <t>Kaibab Reservation</t>
  </si>
  <si>
    <t>Maricopa (Ak Chin) Reservation</t>
  </si>
  <si>
    <t>Navajo Nation Reservation and Off-Reservation Trust Land</t>
  </si>
  <si>
    <t>Pascua Yaqui Reservation</t>
  </si>
  <si>
    <t>Salt River Reservation</t>
  </si>
  <si>
    <t>San Carlos Reservation</t>
  </si>
  <si>
    <t>Tohono O'odham Reservation and Off-Reservation Trust Land</t>
  </si>
  <si>
    <t>Tonto Apache Reservation</t>
  </si>
  <si>
    <t>Yavapai-Apache Nation Reservation</t>
  </si>
  <si>
    <t>Yavapai-Prescott Reservation</t>
  </si>
  <si>
    <t>Zuni Reservation and Off-Reservation Trust Land</t>
  </si>
  <si>
    <t>2010 Race and Origin as a Percent of Total Population</t>
  </si>
  <si>
    <t>All Reservations in 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</si>
</sst>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13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1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0" fontId="3" fillId="0" borderId="20" xfId="0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164" fontId="3" fillId="0" borderId="22" xfId="1" applyNumberFormat="1" applyFont="1" applyBorder="1"/>
    <xf numFmtId="164" fontId="3" fillId="0" borderId="21" xfId="1" applyNumberFormat="1" applyFont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164" fontId="3" fillId="0" borderId="22" xfId="0" applyNumberFormat="1" applyFont="1" applyBorder="1"/>
    <xf numFmtId="164" fontId="3" fillId="0" borderId="21" xfId="0" applyNumberFormat="1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164" fontId="3" fillId="0" borderId="25" xfId="0" applyNumberFormat="1" applyFont="1" applyBorder="1"/>
    <xf numFmtId="3" fontId="0" fillId="5" borderId="5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Normal="100" workbookViewId="0">
      <selection activeCell="D28" sqref="D28"/>
    </sheetView>
  </sheetViews>
  <sheetFormatPr defaultRowHeight="14.6" x14ac:dyDescent="0.4"/>
  <cols>
    <col min="1" max="1" width="63.3828125" bestFit="1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</cols>
  <sheetData>
    <row r="1" spans="1:11" ht="18.899999999999999" thickBot="1" x14ac:dyDescent="0.55000000000000004">
      <c r="A1" s="10" t="s">
        <v>0</v>
      </c>
      <c r="G1" s="12"/>
    </row>
    <row r="2" spans="1:11" ht="58.5" customHeight="1" x14ac:dyDescent="0.4">
      <c r="A2" s="11" t="s">
        <v>13</v>
      </c>
      <c r="B2" s="23" t="s">
        <v>8</v>
      </c>
      <c r="C2" s="15" t="s">
        <v>4</v>
      </c>
      <c r="D2" s="62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14</v>
      </c>
      <c r="B3" s="4">
        <v>817</v>
      </c>
      <c r="C3" s="16">
        <v>94</v>
      </c>
      <c r="D3" s="4">
        <v>723</v>
      </c>
      <c r="E3" s="5">
        <v>243</v>
      </c>
      <c r="F3" s="6">
        <v>3</v>
      </c>
      <c r="G3" s="6">
        <v>462</v>
      </c>
      <c r="H3" s="6">
        <v>1</v>
      </c>
      <c r="I3" s="14">
        <v>14</v>
      </c>
      <c r="K3" s="1"/>
    </row>
    <row r="4" spans="1:11" x14ac:dyDescent="0.4">
      <c r="A4" s="9" t="s">
        <v>15</v>
      </c>
      <c r="B4" s="4">
        <v>7077</v>
      </c>
      <c r="C4" s="16">
        <v>2853</v>
      </c>
      <c r="D4" s="4">
        <v>4224</v>
      </c>
      <c r="E4" s="5">
        <v>1921</v>
      </c>
      <c r="F4" s="6">
        <v>47</v>
      </c>
      <c r="G4" s="6">
        <v>2020</v>
      </c>
      <c r="H4" s="6">
        <v>33</v>
      </c>
      <c r="I4" s="14">
        <v>203</v>
      </c>
      <c r="K4" s="1"/>
    </row>
    <row r="5" spans="1:11" x14ac:dyDescent="0.4">
      <c r="A5" s="9" t="s">
        <v>16</v>
      </c>
      <c r="B5" s="4">
        <v>13409</v>
      </c>
      <c r="C5" s="16">
        <v>352</v>
      </c>
      <c r="D5" s="4">
        <v>13057</v>
      </c>
      <c r="E5" s="5">
        <v>227</v>
      </c>
      <c r="F5" s="6">
        <v>10</v>
      </c>
      <c r="G5" s="6">
        <v>12618</v>
      </c>
      <c r="H5" s="6">
        <v>65</v>
      </c>
      <c r="I5" s="14">
        <v>137</v>
      </c>
      <c r="K5" s="1"/>
    </row>
    <row r="6" spans="1:11" x14ac:dyDescent="0.4">
      <c r="A6" s="9" t="s">
        <v>17</v>
      </c>
      <c r="B6" s="4">
        <v>971</v>
      </c>
      <c r="C6" s="16">
        <v>167</v>
      </c>
      <c r="D6" s="4">
        <v>804</v>
      </c>
      <c r="E6" s="5">
        <v>25</v>
      </c>
      <c r="F6" s="6">
        <v>3</v>
      </c>
      <c r="G6" s="6">
        <v>742</v>
      </c>
      <c r="H6" s="6">
        <v>2</v>
      </c>
      <c r="I6" s="14">
        <v>32</v>
      </c>
      <c r="K6" s="1"/>
    </row>
    <row r="7" spans="1:11" x14ac:dyDescent="0.4">
      <c r="A7" s="9" t="s">
        <v>18</v>
      </c>
      <c r="B7" s="4">
        <v>1004</v>
      </c>
      <c r="C7" s="16">
        <v>253</v>
      </c>
      <c r="D7" s="4">
        <v>751</v>
      </c>
      <c r="E7" s="5">
        <v>390</v>
      </c>
      <c r="F7" s="6">
        <v>3</v>
      </c>
      <c r="G7" s="6">
        <v>324</v>
      </c>
      <c r="H7" s="6">
        <v>4</v>
      </c>
      <c r="I7" s="14">
        <v>30</v>
      </c>
      <c r="K7" s="1"/>
    </row>
    <row r="8" spans="1:11" x14ac:dyDescent="0.4">
      <c r="A8" s="9" t="s">
        <v>19</v>
      </c>
      <c r="B8" s="4">
        <v>8</v>
      </c>
      <c r="C8" s="16">
        <v>0</v>
      </c>
      <c r="D8" s="4">
        <v>8</v>
      </c>
      <c r="E8" s="5">
        <v>4</v>
      </c>
      <c r="F8" s="6">
        <v>0</v>
      </c>
      <c r="G8" s="6">
        <v>2</v>
      </c>
      <c r="H8" s="6">
        <v>0</v>
      </c>
      <c r="I8" s="14">
        <v>2</v>
      </c>
      <c r="K8" s="1"/>
    </row>
    <row r="9" spans="1:11" x14ac:dyDescent="0.4">
      <c r="A9" s="9" t="s">
        <v>20</v>
      </c>
      <c r="B9" s="4">
        <v>11712</v>
      </c>
      <c r="C9" s="16">
        <v>1793</v>
      </c>
      <c r="D9" s="4">
        <v>9919</v>
      </c>
      <c r="E9" s="5">
        <v>133</v>
      </c>
      <c r="F9" s="6">
        <v>30</v>
      </c>
      <c r="G9" s="6">
        <v>9539</v>
      </c>
      <c r="H9" s="6">
        <v>13</v>
      </c>
      <c r="I9" s="14">
        <v>204</v>
      </c>
      <c r="K9" s="1"/>
    </row>
    <row r="10" spans="1:11" x14ac:dyDescent="0.4">
      <c r="A10" s="9" t="s">
        <v>21</v>
      </c>
      <c r="B10" s="4">
        <v>465</v>
      </c>
      <c r="C10" s="16">
        <v>20</v>
      </c>
      <c r="D10" s="4">
        <v>445</v>
      </c>
      <c r="E10" s="5">
        <v>7</v>
      </c>
      <c r="F10" s="6">
        <v>0</v>
      </c>
      <c r="G10" s="6">
        <v>423</v>
      </c>
      <c r="H10" s="6">
        <v>0</v>
      </c>
      <c r="I10" s="14">
        <v>15</v>
      </c>
      <c r="K10" s="1"/>
    </row>
    <row r="11" spans="1:11" x14ac:dyDescent="0.4">
      <c r="A11" s="9" t="s">
        <v>22</v>
      </c>
      <c r="B11" s="4">
        <v>7185</v>
      </c>
      <c r="C11" s="16">
        <v>138</v>
      </c>
      <c r="D11" s="4">
        <v>7047</v>
      </c>
      <c r="E11" s="5">
        <v>183</v>
      </c>
      <c r="F11" s="6">
        <v>12</v>
      </c>
      <c r="G11" s="6">
        <v>6761</v>
      </c>
      <c r="H11" s="6">
        <v>26</v>
      </c>
      <c r="I11" s="14">
        <v>65</v>
      </c>
      <c r="K11" s="1"/>
    </row>
    <row r="12" spans="1:11" x14ac:dyDescent="0.4">
      <c r="A12" s="9" t="s">
        <v>23</v>
      </c>
      <c r="B12" s="4">
        <v>1335</v>
      </c>
      <c r="C12" s="16">
        <v>51</v>
      </c>
      <c r="D12" s="4">
        <v>1284</v>
      </c>
      <c r="E12" s="5">
        <v>28</v>
      </c>
      <c r="F12" s="6">
        <v>5</v>
      </c>
      <c r="G12" s="6">
        <v>1229</v>
      </c>
      <c r="H12" s="6">
        <v>0</v>
      </c>
      <c r="I12" s="14">
        <v>22</v>
      </c>
      <c r="K12" s="1"/>
    </row>
    <row r="13" spans="1:11" x14ac:dyDescent="0.4">
      <c r="A13" s="9" t="s">
        <v>24</v>
      </c>
      <c r="B13" s="4">
        <v>240</v>
      </c>
      <c r="C13" s="16">
        <v>13</v>
      </c>
      <c r="D13" s="4">
        <v>227</v>
      </c>
      <c r="E13" s="5">
        <v>22</v>
      </c>
      <c r="F13" s="6">
        <v>3</v>
      </c>
      <c r="G13" s="6">
        <v>193</v>
      </c>
      <c r="H13" s="6">
        <v>0</v>
      </c>
      <c r="I13" s="14">
        <v>9</v>
      </c>
      <c r="K13" s="1"/>
    </row>
    <row r="14" spans="1:11" x14ac:dyDescent="0.4">
      <c r="A14" s="9" t="s">
        <v>25</v>
      </c>
      <c r="B14" s="4">
        <v>1001</v>
      </c>
      <c r="C14" s="16">
        <v>295</v>
      </c>
      <c r="D14" s="4">
        <v>706</v>
      </c>
      <c r="E14" s="5">
        <v>21</v>
      </c>
      <c r="F14" s="6">
        <v>6</v>
      </c>
      <c r="G14" s="6">
        <v>642</v>
      </c>
      <c r="H14" s="6">
        <v>0</v>
      </c>
      <c r="I14" s="14">
        <v>37</v>
      </c>
      <c r="K14" s="1"/>
    </row>
    <row r="15" spans="1:11" x14ac:dyDescent="0.4">
      <c r="A15" s="9" t="s">
        <v>26</v>
      </c>
      <c r="B15" s="4">
        <v>101835</v>
      </c>
      <c r="C15" s="16">
        <v>2003</v>
      </c>
      <c r="D15" s="4">
        <v>99832</v>
      </c>
      <c r="E15" s="5">
        <v>2106</v>
      </c>
      <c r="F15" s="6">
        <v>132</v>
      </c>
      <c r="G15" s="6">
        <v>95981</v>
      </c>
      <c r="H15" s="6">
        <v>255</v>
      </c>
      <c r="I15" s="14">
        <v>1358</v>
      </c>
      <c r="K15" s="1"/>
    </row>
    <row r="16" spans="1:11" x14ac:dyDescent="0.4">
      <c r="A16" s="9" t="s">
        <v>27</v>
      </c>
      <c r="B16" s="4">
        <v>3484</v>
      </c>
      <c r="C16" s="16">
        <v>818</v>
      </c>
      <c r="D16" s="4">
        <v>2666</v>
      </c>
      <c r="E16" s="5">
        <v>40</v>
      </c>
      <c r="F16" s="6">
        <v>6</v>
      </c>
      <c r="G16" s="6">
        <v>2595</v>
      </c>
      <c r="H16" s="6">
        <v>6</v>
      </c>
      <c r="I16" s="14">
        <v>19</v>
      </c>
      <c r="K16" s="1"/>
    </row>
    <row r="17" spans="1:11" x14ac:dyDescent="0.4">
      <c r="A17" s="9" t="s">
        <v>28</v>
      </c>
      <c r="B17" s="4">
        <v>6289</v>
      </c>
      <c r="C17" s="16">
        <v>887</v>
      </c>
      <c r="D17" s="4">
        <v>5402</v>
      </c>
      <c r="E17" s="5">
        <v>1297</v>
      </c>
      <c r="F17" s="6">
        <v>18</v>
      </c>
      <c r="G17" s="6">
        <v>3928</v>
      </c>
      <c r="H17" s="6">
        <v>23</v>
      </c>
      <c r="I17" s="14">
        <v>136</v>
      </c>
      <c r="K17" s="1"/>
    </row>
    <row r="18" spans="1:11" x14ac:dyDescent="0.4">
      <c r="A18" s="9" t="s">
        <v>29</v>
      </c>
      <c r="B18" s="4">
        <v>10068</v>
      </c>
      <c r="C18" s="16">
        <v>357</v>
      </c>
      <c r="D18" s="4">
        <v>9711</v>
      </c>
      <c r="E18" s="5">
        <v>117</v>
      </c>
      <c r="F18" s="6">
        <v>6</v>
      </c>
      <c r="G18" s="6">
        <v>9530</v>
      </c>
      <c r="H18" s="6">
        <v>2</v>
      </c>
      <c r="I18" s="14">
        <v>56</v>
      </c>
      <c r="K18" s="1"/>
    </row>
    <row r="19" spans="1:11" x14ac:dyDescent="0.4">
      <c r="A19" s="9" t="s">
        <v>30</v>
      </c>
      <c r="B19" s="4">
        <v>10201</v>
      </c>
      <c r="C19" s="16">
        <v>971</v>
      </c>
      <c r="D19" s="4">
        <v>9230</v>
      </c>
      <c r="E19" s="5">
        <v>334</v>
      </c>
      <c r="F19" s="6">
        <v>17</v>
      </c>
      <c r="G19" s="6">
        <v>8742</v>
      </c>
      <c r="H19" s="6">
        <v>28</v>
      </c>
      <c r="I19" s="14">
        <v>109</v>
      </c>
      <c r="K19" s="1"/>
    </row>
    <row r="20" spans="1:11" x14ac:dyDescent="0.4">
      <c r="A20" s="9" t="s">
        <v>31</v>
      </c>
      <c r="B20" s="4">
        <v>120</v>
      </c>
      <c r="C20" s="16">
        <v>15</v>
      </c>
      <c r="D20" s="4">
        <v>105</v>
      </c>
      <c r="E20" s="5">
        <v>18</v>
      </c>
      <c r="F20" s="6">
        <v>0</v>
      </c>
      <c r="G20" s="6">
        <v>77</v>
      </c>
      <c r="H20" s="6">
        <v>0</v>
      </c>
      <c r="I20" s="14">
        <v>10</v>
      </c>
      <c r="K20" s="1"/>
    </row>
    <row r="21" spans="1:11" x14ac:dyDescent="0.4">
      <c r="A21" s="9" t="s">
        <v>32</v>
      </c>
      <c r="B21" s="4">
        <v>718</v>
      </c>
      <c r="C21" s="16">
        <v>148</v>
      </c>
      <c r="D21" s="4">
        <v>570</v>
      </c>
      <c r="E21" s="5">
        <v>47</v>
      </c>
      <c r="F21" s="6">
        <v>1</v>
      </c>
      <c r="G21" s="6">
        <v>470</v>
      </c>
      <c r="H21" s="6">
        <v>2</v>
      </c>
      <c r="I21" s="14">
        <v>50</v>
      </c>
      <c r="K21" s="1"/>
    </row>
    <row r="22" spans="1:11" x14ac:dyDescent="0.4">
      <c r="A22" s="9" t="s">
        <v>33</v>
      </c>
      <c r="B22" s="4">
        <v>192</v>
      </c>
      <c r="C22" s="16">
        <v>59</v>
      </c>
      <c r="D22" s="4">
        <v>133</v>
      </c>
      <c r="E22" s="5">
        <v>33</v>
      </c>
      <c r="F22" s="6">
        <v>4</v>
      </c>
      <c r="G22" s="6">
        <v>81</v>
      </c>
      <c r="H22" s="6">
        <v>0</v>
      </c>
      <c r="I22" s="14">
        <v>15</v>
      </c>
      <c r="K22" s="1"/>
    </row>
    <row r="23" spans="1:11" ht="15" thickBot="1" x14ac:dyDescent="0.45">
      <c r="A23" s="9" t="s">
        <v>34</v>
      </c>
      <c r="B23" s="4">
        <v>0</v>
      </c>
      <c r="C23" s="16">
        <v>0</v>
      </c>
      <c r="D23" s="4">
        <v>0</v>
      </c>
      <c r="E23" s="5">
        <v>0</v>
      </c>
      <c r="F23" s="6">
        <v>0</v>
      </c>
      <c r="G23" s="6">
        <v>0</v>
      </c>
      <c r="H23" s="6">
        <v>0</v>
      </c>
      <c r="I23" s="14">
        <v>0</v>
      </c>
      <c r="K23" s="1"/>
    </row>
    <row r="24" spans="1:11" ht="15" thickBot="1" x14ac:dyDescent="0.45">
      <c r="A24" s="44" t="s">
        <v>36</v>
      </c>
      <c r="B24" s="45">
        <f>SUM(B3:B23)</f>
        <v>178131</v>
      </c>
      <c r="C24" s="46">
        <f t="shared" ref="C24:I24" si="0">SUM(C3:C23)</f>
        <v>11287</v>
      </c>
      <c r="D24" s="45">
        <f t="shared" si="0"/>
        <v>166844</v>
      </c>
      <c r="E24" s="47">
        <f t="shared" si="0"/>
        <v>7196</v>
      </c>
      <c r="F24" s="48">
        <f t="shared" si="0"/>
        <v>306</v>
      </c>
      <c r="G24" s="48">
        <f t="shared" si="0"/>
        <v>156359</v>
      </c>
      <c r="H24" s="48">
        <f t="shared" si="0"/>
        <v>460</v>
      </c>
      <c r="I24" s="49">
        <f t="shared" si="0"/>
        <v>2523</v>
      </c>
      <c r="K24" s="1"/>
    </row>
    <row r="25" spans="1:11" x14ac:dyDescent="0.4">
      <c r="A25" s="3"/>
      <c r="B25" s="2"/>
      <c r="C25" s="2"/>
      <c r="D25" s="2"/>
      <c r="E25" s="2"/>
      <c r="F25" s="2"/>
      <c r="G25" s="2"/>
      <c r="H25" s="2"/>
      <c r="I25" s="2"/>
      <c r="K25" s="1"/>
    </row>
    <row r="26" spans="1:11" x14ac:dyDescent="0.4">
      <c r="A26" s="3"/>
      <c r="B26" s="2"/>
      <c r="C26" s="2"/>
      <c r="D26" s="2"/>
      <c r="E26" s="2"/>
      <c r="F26" s="2"/>
      <c r="G26" s="2"/>
      <c r="H26" s="2"/>
      <c r="I26" s="2"/>
    </row>
    <row r="27" spans="1:11" ht="18.899999999999999" thickBot="1" x14ac:dyDescent="0.55000000000000004">
      <c r="A27" s="10" t="s">
        <v>35</v>
      </c>
    </row>
    <row r="28" spans="1:11" ht="58.3" x14ac:dyDescent="0.4">
      <c r="A28" s="11" t="s">
        <v>13</v>
      </c>
      <c r="B28" s="23" t="s">
        <v>8</v>
      </c>
      <c r="C28" s="15" t="s">
        <v>4</v>
      </c>
      <c r="D28" s="62" t="s">
        <v>1</v>
      </c>
      <c r="E28" s="7" t="s">
        <v>2</v>
      </c>
      <c r="F28" s="8" t="s">
        <v>3</v>
      </c>
      <c r="G28" s="8" t="s">
        <v>7</v>
      </c>
      <c r="H28" s="8" t="s">
        <v>6</v>
      </c>
      <c r="I28" s="13" t="s">
        <v>5</v>
      </c>
    </row>
    <row r="29" spans="1:11" x14ac:dyDescent="0.4">
      <c r="A29" s="9" t="s">
        <v>14</v>
      </c>
      <c r="B29" s="4">
        <v>817</v>
      </c>
      <c r="C29" s="34">
        <f>C3/$B3</f>
        <v>0.11505507955936352</v>
      </c>
      <c r="D29" s="35">
        <f t="shared" ref="D29:I29" si="1">D3/$B3</f>
        <v>0.88494492044063644</v>
      </c>
      <c r="E29" s="36">
        <f t="shared" si="1"/>
        <v>0.29742962056303551</v>
      </c>
      <c r="F29" s="37">
        <f t="shared" si="1"/>
        <v>3.6719706242350062E-3</v>
      </c>
      <c r="G29" s="37">
        <f t="shared" si="1"/>
        <v>0.56548347613219097</v>
      </c>
      <c r="H29" s="37">
        <f t="shared" si="1"/>
        <v>1.2239902080783353E-3</v>
      </c>
      <c r="I29" s="38">
        <f t="shared" si="1"/>
        <v>1.7135862913096694E-2</v>
      </c>
    </row>
    <row r="30" spans="1:11" x14ac:dyDescent="0.4">
      <c r="A30" s="9" t="s">
        <v>15</v>
      </c>
      <c r="B30" s="4">
        <v>7077</v>
      </c>
      <c r="C30" s="34">
        <f t="shared" ref="C30:I45" si="2">C4/$B4</f>
        <v>0.40313692242475624</v>
      </c>
      <c r="D30" s="35">
        <f t="shared" si="2"/>
        <v>0.59686307757524371</v>
      </c>
      <c r="E30" s="36">
        <f t="shared" si="2"/>
        <v>0.27144270170976403</v>
      </c>
      <c r="F30" s="37">
        <f t="shared" si="2"/>
        <v>6.6412321605199944E-3</v>
      </c>
      <c r="G30" s="37">
        <f t="shared" si="2"/>
        <v>0.28543168009043379</v>
      </c>
      <c r="H30" s="37">
        <f t="shared" si="2"/>
        <v>4.6629927935565915E-3</v>
      </c>
      <c r="I30" s="38">
        <f t="shared" si="2"/>
        <v>2.8684470820969338E-2</v>
      </c>
    </row>
    <row r="31" spans="1:11" x14ac:dyDescent="0.4">
      <c r="A31" s="9" t="s">
        <v>16</v>
      </c>
      <c r="B31" s="4">
        <v>13409</v>
      </c>
      <c r="C31" s="34">
        <f t="shared" si="2"/>
        <v>2.6251025430680888E-2</v>
      </c>
      <c r="D31" s="35">
        <f t="shared" si="2"/>
        <v>0.97374897456931908</v>
      </c>
      <c r="E31" s="36">
        <f t="shared" si="2"/>
        <v>1.6928928331717503E-2</v>
      </c>
      <c r="F31" s="37">
        <f t="shared" si="2"/>
        <v>7.4576776791707058E-4</v>
      </c>
      <c r="G31" s="37">
        <f t="shared" si="2"/>
        <v>0.94100976955775972</v>
      </c>
      <c r="H31" s="37">
        <f t="shared" si="2"/>
        <v>4.847490491460959E-3</v>
      </c>
      <c r="I31" s="38">
        <f t="shared" si="2"/>
        <v>1.0217018420463868E-2</v>
      </c>
    </row>
    <row r="32" spans="1:11" x14ac:dyDescent="0.4">
      <c r="A32" s="9" t="s">
        <v>17</v>
      </c>
      <c r="B32" s="4">
        <v>971</v>
      </c>
      <c r="C32" s="34">
        <f t="shared" si="2"/>
        <v>0.17198764160659114</v>
      </c>
      <c r="D32" s="35">
        <f t="shared" si="2"/>
        <v>0.82801235839340881</v>
      </c>
      <c r="E32" s="36">
        <f t="shared" si="2"/>
        <v>2.5746652935118436E-2</v>
      </c>
      <c r="F32" s="37">
        <f t="shared" si="2"/>
        <v>3.089598352214212E-3</v>
      </c>
      <c r="G32" s="37">
        <f t="shared" si="2"/>
        <v>0.76416065911431519</v>
      </c>
      <c r="H32" s="37">
        <f t="shared" si="2"/>
        <v>2.0597322348094747E-3</v>
      </c>
      <c r="I32" s="38">
        <f t="shared" si="2"/>
        <v>3.2955715756951595E-2</v>
      </c>
    </row>
    <row r="33" spans="1:9" x14ac:dyDescent="0.4">
      <c r="A33" s="9" t="s">
        <v>18</v>
      </c>
      <c r="B33" s="4">
        <v>1004</v>
      </c>
      <c r="C33" s="34">
        <f t="shared" si="2"/>
        <v>0.25199203187250996</v>
      </c>
      <c r="D33" s="35">
        <f t="shared" si="2"/>
        <v>0.74800796812749004</v>
      </c>
      <c r="E33" s="36">
        <f t="shared" si="2"/>
        <v>0.38844621513944222</v>
      </c>
      <c r="F33" s="37">
        <f t="shared" si="2"/>
        <v>2.9880478087649402E-3</v>
      </c>
      <c r="G33" s="37">
        <f t="shared" si="2"/>
        <v>0.32270916334661354</v>
      </c>
      <c r="H33" s="37">
        <f t="shared" si="2"/>
        <v>3.9840637450199202E-3</v>
      </c>
      <c r="I33" s="38">
        <f t="shared" si="2"/>
        <v>2.9880478087649404E-2</v>
      </c>
    </row>
    <row r="34" spans="1:9" x14ac:dyDescent="0.4">
      <c r="A34" s="9" t="s">
        <v>19</v>
      </c>
      <c r="B34" s="4">
        <v>8</v>
      </c>
      <c r="C34" s="34">
        <f t="shared" si="2"/>
        <v>0</v>
      </c>
      <c r="D34" s="35">
        <f t="shared" si="2"/>
        <v>1</v>
      </c>
      <c r="E34" s="36">
        <f t="shared" si="2"/>
        <v>0.5</v>
      </c>
      <c r="F34" s="37">
        <f t="shared" si="2"/>
        <v>0</v>
      </c>
      <c r="G34" s="37">
        <f t="shared" si="2"/>
        <v>0.25</v>
      </c>
      <c r="H34" s="37">
        <f t="shared" si="2"/>
        <v>0</v>
      </c>
      <c r="I34" s="38">
        <f t="shared" si="2"/>
        <v>0.25</v>
      </c>
    </row>
    <row r="35" spans="1:9" x14ac:dyDescent="0.4">
      <c r="A35" s="9" t="s">
        <v>20</v>
      </c>
      <c r="B35" s="4">
        <v>11712</v>
      </c>
      <c r="C35" s="34">
        <f t="shared" si="2"/>
        <v>0.15309084699453551</v>
      </c>
      <c r="D35" s="35">
        <f t="shared" si="2"/>
        <v>0.84690915300546443</v>
      </c>
      <c r="E35" s="36">
        <f t="shared" si="2"/>
        <v>1.1355874316939891E-2</v>
      </c>
      <c r="F35" s="37">
        <f t="shared" si="2"/>
        <v>2.5614754098360654E-3</v>
      </c>
      <c r="G35" s="37">
        <f t="shared" si="2"/>
        <v>0.81446379781420764</v>
      </c>
      <c r="H35" s="37">
        <f t="shared" si="2"/>
        <v>1.1099726775956283E-3</v>
      </c>
      <c r="I35" s="38">
        <f t="shared" si="2"/>
        <v>1.7418032786885244E-2</v>
      </c>
    </row>
    <row r="36" spans="1:9" x14ac:dyDescent="0.4">
      <c r="A36" s="9" t="s">
        <v>21</v>
      </c>
      <c r="B36" s="4">
        <v>465</v>
      </c>
      <c r="C36" s="34">
        <f t="shared" si="2"/>
        <v>4.3010752688172046E-2</v>
      </c>
      <c r="D36" s="35">
        <f t="shared" si="2"/>
        <v>0.956989247311828</v>
      </c>
      <c r="E36" s="36">
        <f t="shared" si="2"/>
        <v>1.5053763440860216E-2</v>
      </c>
      <c r="F36" s="37">
        <f t="shared" si="2"/>
        <v>0</v>
      </c>
      <c r="G36" s="37">
        <f t="shared" si="2"/>
        <v>0.9096774193548387</v>
      </c>
      <c r="H36" s="37">
        <f t="shared" si="2"/>
        <v>0</v>
      </c>
      <c r="I36" s="38">
        <f t="shared" si="2"/>
        <v>3.2258064516129031E-2</v>
      </c>
    </row>
    <row r="37" spans="1:9" x14ac:dyDescent="0.4">
      <c r="A37" s="9" t="s">
        <v>22</v>
      </c>
      <c r="B37" s="4">
        <v>7185</v>
      </c>
      <c r="C37" s="34">
        <f t="shared" si="2"/>
        <v>1.9206680584551147E-2</v>
      </c>
      <c r="D37" s="35">
        <f t="shared" si="2"/>
        <v>0.98079331941544889</v>
      </c>
      <c r="E37" s="36">
        <f t="shared" si="2"/>
        <v>2.5469728601252611E-2</v>
      </c>
      <c r="F37" s="37">
        <f t="shared" si="2"/>
        <v>1.6701461377870565E-3</v>
      </c>
      <c r="G37" s="37">
        <f t="shared" si="2"/>
        <v>0.94098816979819067</v>
      </c>
      <c r="H37" s="37">
        <f t="shared" si="2"/>
        <v>3.6186499652052888E-3</v>
      </c>
      <c r="I37" s="38">
        <f t="shared" si="2"/>
        <v>9.046624913013222E-3</v>
      </c>
    </row>
    <row r="38" spans="1:9" x14ac:dyDescent="0.4">
      <c r="A38" s="9" t="s">
        <v>23</v>
      </c>
      <c r="B38" s="4">
        <v>1335</v>
      </c>
      <c r="C38" s="34">
        <f t="shared" si="2"/>
        <v>3.8202247191011236E-2</v>
      </c>
      <c r="D38" s="35">
        <f t="shared" si="2"/>
        <v>0.96179775280898872</v>
      </c>
      <c r="E38" s="36">
        <f t="shared" si="2"/>
        <v>2.0973782771535582E-2</v>
      </c>
      <c r="F38" s="37">
        <f t="shared" si="2"/>
        <v>3.7453183520599251E-3</v>
      </c>
      <c r="G38" s="37">
        <f t="shared" si="2"/>
        <v>0.92059925093632955</v>
      </c>
      <c r="H38" s="37">
        <f t="shared" si="2"/>
        <v>0</v>
      </c>
      <c r="I38" s="38">
        <f t="shared" si="2"/>
        <v>1.647940074906367E-2</v>
      </c>
    </row>
    <row r="39" spans="1:9" x14ac:dyDescent="0.4">
      <c r="A39" s="9" t="s">
        <v>24</v>
      </c>
      <c r="B39" s="4">
        <v>240</v>
      </c>
      <c r="C39" s="34">
        <f t="shared" si="2"/>
        <v>5.4166666666666669E-2</v>
      </c>
      <c r="D39" s="35">
        <f t="shared" si="2"/>
        <v>0.9458333333333333</v>
      </c>
      <c r="E39" s="36">
        <f t="shared" si="2"/>
        <v>9.166666666666666E-2</v>
      </c>
      <c r="F39" s="37">
        <f t="shared" si="2"/>
        <v>1.2500000000000001E-2</v>
      </c>
      <c r="G39" s="37">
        <f t="shared" si="2"/>
        <v>0.8041666666666667</v>
      </c>
      <c r="H39" s="37">
        <f t="shared" si="2"/>
        <v>0</v>
      </c>
      <c r="I39" s="38">
        <f t="shared" si="2"/>
        <v>3.7499999999999999E-2</v>
      </c>
    </row>
    <row r="40" spans="1:9" x14ac:dyDescent="0.4">
      <c r="A40" s="9" t="s">
        <v>25</v>
      </c>
      <c r="B40" s="4">
        <v>1001</v>
      </c>
      <c r="C40" s="34">
        <f t="shared" si="2"/>
        <v>0.29470529470529472</v>
      </c>
      <c r="D40" s="35">
        <f t="shared" si="2"/>
        <v>0.70529470529470528</v>
      </c>
      <c r="E40" s="36">
        <f t="shared" si="2"/>
        <v>2.097902097902098E-2</v>
      </c>
      <c r="F40" s="37">
        <f t="shared" si="2"/>
        <v>5.994005994005994E-3</v>
      </c>
      <c r="G40" s="37">
        <f t="shared" si="2"/>
        <v>0.6413586413586414</v>
      </c>
      <c r="H40" s="37">
        <f t="shared" si="2"/>
        <v>0</v>
      </c>
      <c r="I40" s="38">
        <f t="shared" si="2"/>
        <v>3.696303696303696E-2</v>
      </c>
    </row>
    <row r="41" spans="1:9" x14ac:dyDescent="0.4">
      <c r="A41" s="9" t="s">
        <v>26</v>
      </c>
      <c r="B41" s="4">
        <v>101835</v>
      </c>
      <c r="C41" s="34">
        <f t="shared" si="2"/>
        <v>1.9669072519271372E-2</v>
      </c>
      <c r="D41" s="35">
        <f t="shared" si="2"/>
        <v>0.98033092748072859</v>
      </c>
      <c r="E41" s="36">
        <f t="shared" si="2"/>
        <v>2.0680512593901901E-2</v>
      </c>
      <c r="F41" s="37">
        <f t="shared" si="2"/>
        <v>1.2962144645750479E-3</v>
      </c>
      <c r="G41" s="37">
        <f t="shared" si="2"/>
        <v>0.94251485245740663</v>
      </c>
      <c r="H41" s="37">
        <f t="shared" si="2"/>
        <v>2.5040506702017971E-3</v>
      </c>
      <c r="I41" s="38">
        <f t="shared" si="2"/>
        <v>1.3335297294643295E-2</v>
      </c>
    </row>
    <row r="42" spans="1:9" x14ac:dyDescent="0.4">
      <c r="A42" s="9" t="s">
        <v>27</v>
      </c>
      <c r="B42" s="4">
        <v>3484</v>
      </c>
      <c r="C42" s="34">
        <f t="shared" si="2"/>
        <v>0.23478760045924224</v>
      </c>
      <c r="D42" s="35">
        <f t="shared" si="2"/>
        <v>0.7652123995407577</v>
      </c>
      <c r="E42" s="36">
        <f t="shared" si="2"/>
        <v>1.1481056257175661E-2</v>
      </c>
      <c r="F42" s="37">
        <f t="shared" si="2"/>
        <v>1.722158438576349E-3</v>
      </c>
      <c r="G42" s="37">
        <f t="shared" si="2"/>
        <v>0.744833524684271</v>
      </c>
      <c r="H42" s="37">
        <f t="shared" si="2"/>
        <v>1.722158438576349E-3</v>
      </c>
      <c r="I42" s="38">
        <f t="shared" si="2"/>
        <v>5.4535017221584384E-3</v>
      </c>
    </row>
    <row r="43" spans="1:9" x14ac:dyDescent="0.4">
      <c r="A43" s="9" t="s">
        <v>28</v>
      </c>
      <c r="B43" s="4">
        <v>6289</v>
      </c>
      <c r="C43" s="34">
        <f t="shared" si="2"/>
        <v>0.14103991095563684</v>
      </c>
      <c r="D43" s="35">
        <f t="shared" si="2"/>
        <v>0.85896008904436316</v>
      </c>
      <c r="E43" s="36">
        <f t="shared" si="2"/>
        <v>0.20623310542216569</v>
      </c>
      <c r="F43" s="37">
        <f t="shared" si="2"/>
        <v>2.8621402448719985E-3</v>
      </c>
      <c r="G43" s="37">
        <f t="shared" si="2"/>
        <v>0.62458260454762282</v>
      </c>
      <c r="H43" s="37">
        <f t="shared" si="2"/>
        <v>3.6571792017808871E-3</v>
      </c>
      <c r="I43" s="38">
        <f t="shared" si="2"/>
        <v>2.1625059627921769E-2</v>
      </c>
    </row>
    <row r="44" spans="1:9" x14ac:dyDescent="0.4">
      <c r="A44" s="9" t="s">
        <v>29</v>
      </c>
      <c r="B44" s="4">
        <v>10068</v>
      </c>
      <c r="C44" s="34">
        <f t="shared" si="2"/>
        <v>3.5458879618593564E-2</v>
      </c>
      <c r="D44" s="35">
        <f t="shared" si="2"/>
        <v>0.96454112038140649</v>
      </c>
      <c r="E44" s="36">
        <f t="shared" si="2"/>
        <v>1.1620977353992848E-2</v>
      </c>
      <c r="F44" s="37">
        <f t="shared" si="2"/>
        <v>5.9594755661501785E-4</v>
      </c>
      <c r="G44" s="37">
        <f t="shared" si="2"/>
        <v>0.94656336909018668</v>
      </c>
      <c r="H44" s="37">
        <f t="shared" si="2"/>
        <v>1.9864918553833929E-4</v>
      </c>
      <c r="I44" s="38">
        <f t="shared" si="2"/>
        <v>5.5621771950735005E-3</v>
      </c>
    </row>
    <row r="45" spans="1:9" x14ac:dyDescent="0.4">
      <c r="A45" s="9" t="s">
        <v>30</v>
      </c>
      <c r="B45" s="4">
        <v>10201</v>
      </c>
      <c r="C45" s="34">
        <f t="shared" si="2"/>
        <v>9.5186746397412023E-2</v>
      </c>
      <c r="D45" s="35">
        <f t="shared" si="2"/>
        <v>0.90481325360258802</v>
      </c>
      <c r="E45" s="36">
        <f t="shared" si="2"/>
        <v>3.274188805019116E-2</v>
      </c>
      <c r="F45" s="37">
        <f t="shared" si="2"/>
        <v>1.6665032839917656E-3</v>
      </c>
      <c r="G45" s="37">
        <f t="shared" si="2"/>
        <v>0.85697480639153023</v>
      </c>
      <c r="H45" s="37">
        <f t="shared" si="2"/>
        <v>2.7448289383393784E-3</v>
      </c>
      <c r="I45" s="38">
        <f t="shared" si="2"/>
        <v>1.0685226938535438E-2</v>
      </c>
    </row>
    <row r="46" spans="1:9" x14ac:dyDescent="0.4">
      <c r="A46" s="9" t="s">
        <v>31</v>
      </c>
      <c r="B46" s="4">
        <v>120</v>
      </c>
      <c r="C46" s="34">
        <f t="shared" ref="C46:I50" si="3">C20/$B20</f>
        <v>0.125</v>
      </c>
      <c r="D46" s="35">
        <f t="shared" si="3"/>
        <v>0.875</v>
      </c>
      <c r="E46" s="36">
        <f t="shared" si="3"/>
        <v>0.15</v>
      </c>
      <c r="F46" s="37">
        <f t="shared" si="3"/>
        <v>0</v>
      </c>
      <c r="G46" s="37">
        <f t="shared" si="3"/>
        <v>0.64166666666666672</v>
      </c>
      <c r="H46" s="37">
        <f t="shared" si="3"/>
        <v>0</v>
      </c>
      <c r="I46" s="38">
        <f t="shared" si="3"/>
        <v>8.3333333333333329E-2</v>
      </c>
    </row>
    <row r="47" spans="1:9" x14ac:dyDescent="0.4">
      <c r="A47" s="9" t="s">
        <v>32</v>
      </c>
      <c r="B47" s="4">
        <v>718</v>
      </c>
      <c r="C47" s="34">
        <f t="shared" si="3"/>
        <v>0.20612813370473537</v>
      </c>
      <c r="D47" s="35">
        <f t="shared" si="3"/>
        <v>0.79387186629526463</v>
      </c>
      <c r="E47" s="36">
        <f t="shared" si="3"/>
        <v>6.545961002785515E-2</v>
      </c>
      <c r="F47" s="37">
        <f t="shared" si="3"/>
        <v>1.3927576601671309E-3</v>
      </c>
      <c r="G47" s="37">
        <f t="shared" si="3"/>
        <v>0.65459610027855153</v>
      </c>
      <c r="H47" s="37">
        <f t="shared" si="3"/>
        <v>2.7855153203342618E-3</v>
      </c>
      <c r="I47" s="38">
        <f t="shared" si="3"/>
        <v>6.9637883008356549E-2</v>
      </c>
    </row>
    <row r="48" spans="1:9" x14ac:dyDescent="0.4">
      <c r="A48" s="9" t="s">
        <v>33</v>
      </c>
      <c r="B48" s="4">
        <v>192</v>
      </c>
      <c r="C48" s="34">
        <f t="shared" si="3"/>
        <v>0.30729166666666669</v>
      </c>
      <c r="D48" s="35">
        <f t="shared" si="3"/>
        <v>0.69270833333333337</v>
      </c>
      <c r="E48" s="36">
        <f t="shared" si="3"/>
        <v>0.171875</v>
      </c>
      <c r="F48" s="37">
        <f t="shared" si="3"/>
        <v>2.0833333333333332E-2</v>
      </c>
      <c r="G48" s="37">
        <f t="shared" si="3"/>
        <v>0.421875</v>
      </c>
      <c r="H48" s="37">
        <f t="shared" si="3"/>
        <v>0</v>
      </c>
      <c r="I48" s="38">
        <f t="shared" si="3"/>
        <v>7.8125E-2</v>
      </c>
    </row>
    <row r="49" spans="1:9" ht="15" thickBot="1" x14ac:dyDescent="0.45">
      <c r="A49" s="17" t="s">
        <v>34</v>
      </c>
      <c r="B49" s="19">
        <v>0</v>
      </c>
      <c r="C49" s="39" t="e">
        <f t="shared" si="3"/>
        <v>#DIV/0!</v>
      </c>
      <c r="D49" s="40" t="e">
        <f t="shared" si="3"/>
        <v>#DIV/0!</v>
      </c>
      <c r="E49" s="41" t="e">
        <f t="shared" si="3"/>
        <v>#DIV/0!</v>
      </c>
      <c r="F49" s="42" t="e">
        <f t="shared" si="3"/>
        <v>#DIV/0!</v>
      </c>
      <c r="G49" s="42" t="e">
        <f t="shared" si="3"/>
        <v>#DIV/0!</v>
      </c>
      <c r="H49" s="42" t="e">
        <f t="shared" si="3"/>
        <v>#DIV/0!</v>
      </c>
      <c r="I49" s="43" t="e">
        <f t="shared" si="3"/>
        <v>#DIV/0!</v>
      </c>
    </row>
    <row r="50" spans="1:9" ht="15" thickBot="1" x14ac:dyDescent="0.45">
      <c r="A50" s="44" t="s">
        <v>36</v>
      </c>
      <c r="B50" s="45">
        <f>SUM(B29:B49)</f>
        <v>178131</v>
      </c>
      <c r="C50" s="50">
        <f t="shared" si="3"/>
        <v>6.3363479686298282E-2</v>
      </c>
      <c r="D50" s="51">
        <f t="shared" si="3"/>
        <v>0.9366365203137017</v>
      </c>
      <c r="E50" s="52">
        <f t="shared" si="3"/>
        <v>4.0397235742234645E-2</v>
      </c>
      <c r="F50" s="53">
        <f t="shared" si="3"/>
        <v>1.71783687286323E-3</v>
      </c>
      <c r="G50" s="53">
        <f t="shared" si="3"/>
        <v>0.87777534511118227</v>
      </c>
      <c r="H50" s="53">
        <f t="shared" si="3"/>
        <v>2.5823691552845939E-3</v>
      </c>
      <c r="I50" s="54">
        <f t="shared" si="3"/>
        <v>1.4163733432137024E-2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90" zoomScaleNormal="90" workbookViewId="0">
      <selection activeCell="D28" sqref="D28"/>
    </sheetView>
  </sheetViews>
  <sheetFormatPr defaultRowHeight="14.6" x14ac:dyDescent="0.4"/>
  <cols>
    <col min="1" max="1" width="63.3828125" bestFit="1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</cols>
  <sheetData>
    <row r="1" spans="1:11" ht="18.899999999999999" thickBot="1" x14ac:dyDescent="0.55000000000000004">
      <c r="A1" s="10" t="s">
        <v>9</v>
      </c>
      <c r="G1" s="12"/>
    </row>
    <row r="2" spans="1:11" ht="58.5" customHeight="1" x14ac:dyDescent="0.4">
      <c r="A2" s="11" t="s">
        <v>13</v>
      </c>
      <c r="B2" s="23" t="s">
        <v>8</v>
      </c>
      <c r="C2" s="15" t="s">
        <v>4</v>
      </c>
      <c r="D2" s="62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14</v>
      </c>
      <c r="B3" s="4">
        <v>857</v>
      </c>
      <c r="C3" s="16">
        <v>104</v>
      </c>
      <c r="D3" s="4">
        <v>753</v>
      </c>
      <c r="E3" s="5">
        <v>285</v>
      </c>
      <c r="F3" s="6">
        <v>8</v>
      </c>
      <c r="G3" s="6">
        <v>427</v>
      </c>
      <c r="H3" s="6">
        <v>0</v>
      </c>
      <c r="I3" s="14">
        <v>33</v>
      </c>
      <c r="K3" s="1"/>
    </row>
    <row r="4" spans="1:11" x14ac:dyDescent="0.4">
      <c r="A4" s="9" t="s">
        <v>15</v>
      </c>
      <c r="B4" s="4">
        <v>7036</v>
      </c>
      <c r="C4" s="16">
        <v>2669</v>
      </c>
      <c r="D4" s="4">
        <v>4367</v>
      </c>
      <c r="E4" s="5">
        <v>1719</v>
      </c>
      <c r="F4" s="6">
        <v>63</v>
      </c>
      <c r="G4" s="6">
        <v>2262</v>
      </c>
      <c r="H4" s="6">
        <v>54</v>
      </c>
      <c r="I4" s="14">
        <v>269</v>
      </c>
      <c r="K4" s="1"/>
    </row>
    <row r="5" spans="1:11" x14ac:dyDescent="0.4">
      <c r="A5" s="9" t="s">
        <v>16</v>
      </c>
      <c r="B5" s="4">
        <v>14340</v>
      </c>
      <c r="C5" s="16">
        <v>173</v>
      </c>
      <c r="D5" s="4">
        <v>14167</v>
      </c>
      <c r="E5" s="5">
        <v>174</v>
      </c>
      <c r="F5" s="6">
        <v>15</v>
      </c>
      <c r="G5" s="6">
        <v>13766</v>
      </c>
      <c r="H5" s="6">
        <v>71</v>
      </c>
      <c r="I5" s="14">
        <v>141</v>
      </c>
      <c r="K5" s="1"/>
    </row>
    <row r="6" spans="1:11" x14ac:dyDescent="0.4">
      <c r="A6" s="9" t="s">
        <v>17</v>
      </c>
      <c r="B6" s="4">
        <v>1152</v>
      </c>
      <c r="C6" s="16">
        <v>156</v>
      </c>
      <c r="D6" s="4">
        <v>996</v>
      </c>
      <c r="E6" s="5">
        <v>70</v>
      </c>
      <c r="F6" s="6">
        <v>2</v>
      </c>
      <c r="G6" s="6">
        <v>875</v>
      </c>
      <c r="H6" s="6">
        <v>0</v>
      </c>
      <c r="I6" s="14">
        <v>49</v>
      </c>
      <c r="K6" s="1"/>
    </row>
    <row r="7" spans="1:11" x14ac:dyDescent="0.4">
      <c r="A7" s="9" t="s">
        <v>18</v>
      </c>
      <c r="B7" s="4">
        <v>1183</v>
      </c>
      <c r="C7" s="16">
        <v>252</v>
      </c>
      <c r="D7" s="4">
        <v>931</v>
      </c>
      <c r="E7" s="5">
        <v>339</v>
      </c>
      <c r="F7" s="6">
        <v>5</v>
      </c>
      <c r="G7" s="6">
        <v>509</v>
      </c>
      <c r="H7" s="6">
        <v>8</v>
      </c>
      <c r="I7" s="14">
        <v>70</v>
      </c>
      <c r="K7" s="1"/>
    </row>
    <row r="8" spans="1:11" x14ac:dyDescent="0.4">
      <c r="A8" s="9" t="s">
        <v>19</v>
      </c>
      <c r="B8" s="4">
        <v>22</v>
      </c>
      <c r="C8" s="16">
        <v>3</v>
      </c>
      <c r="D8" s="4">
        <v>19</v>
      </c>
      <c r="E8" s="5">
        <v>13</v>
      </c>
      <c r="F8" s="6">
        <v>0</v>
      </c>
      <c r="G8" s="6">
        <v>4</v>
      </c>
      <c r="H8" s="6">
        <v>0</v>
      </c>
      <c r="I8" s="14">
        <v>2</v>
      </c>
      <c r="K8" s="1"/>
    </row>
    <row r="9" spans="1:11" x14ac:dyDescent="0.4">
      <c r="A9" s="9" t="s">
        <v>20</v>
      </c>
      <c r="B9" s="4">
        <v>14053</v>
      </c>
      <c r="C9" s="16">
        <v>1690</v>
      </c>
      <c r="D9" s="4">
        <v>12363</v>
      </c>
      <c r="E9" s="5">
        <v>137</v>
      </c>
      <c r="F9" s="6">
        <v>23</v>
      </c>
      <c r="G9" s="6">
        <v>11991</v>
      </c>
      <c r="H9" s="6">
        <v>5</v>
      </c>
      <c r="I9" s="14">
        <v>207</v>
      </c>
      <c r="K9" s="1"/>
    </row>
    <row r="10" spans="1:11" x14ac:dyDescent="0.4">
      <c r="A10" s="9" t="s">
        <v>21</v>
      </c>
      <c r="B10" s="4">
        <v>214</v>
      </c>
      <c r="C10" s="16">
        <v>10</v>
      </c>
      <c r="D10" s="4">
        <v>204</v>
      </c>
      <c r="E10" s="5">
        <v>19</v>
      </c>
      <c r="F10" s="6">
        <v>5</v>
      </c>
      <c r="G10" s="6">
        <v>175</v>
      </c>
      <c r="H10" s="6">
        <v>1</v>
      </c>
      <c r="I10" s="14">
        <v>4</v>
      </c>
      <c r="K10" s="1"/>
    </row>
    <row r="11" spans="1:11" x14ac:dyDescent="0.4">
      <c r="A11" s="9" t="s">
        <v>22</v>
      </c>
      <c r="B11" s="4">
        <v>6377</v>
      </c>
      <c r="C11" s="16">
        <v>62</v>
      </c>
      <c r="D11" s="4">
        <v>6315</v>
      </c>
      <c r="E11" s="5">
        <v>84</v>
      </c>
      <c r="F11" s="6">
        <v>14</v>
      </c>
      <c r="G11" s="6">
        <v>6139</v>
      </c>
      <c r="H11" s="6">
        <v>25</v>
      </c>
      <c r="I11" s="14">
        <v>53</v>
      </c>
      <c r="K11" s="1"/>
    </row>
    <row r="12" spans="1:11" x14ac:dyDescent="0.4">
      <c r="A12" s="9" t="s">
        <v>23</v>
      </c>
      <c r="B12" s="4">
        <v>1299</v>
      </c>
      <c r="C12" s="16">
        <v>70</v>
      </c>
      <c r="D12" s="4">
        <v>1229</v>
      </c>
      <c r="E12" s="5">
        <v>18</v>
      </c>
      <c r="F12" s="6">
        <v>5</v>
      </c>
      <c r="G12" s="6">
        <v>1185</v>
      </c>
      <c r="H12" s="6">
        <v>4</v>
      </c>
      <c r="I12" s="14">
        <v>17</v>
      </c>
      <c r="K12" s="1"/>
    </row>
    <row r="13" spans="1:11" x14ac:dyDescent="0.4">
      <c r="A13" s="9" t="s">
        <v>24</v>
      </c>
      <c r="B13" s="4">
        <v>221</v>
      </c>
      <c r="C13" s="16">
        <v>14</v>
      </c>
      <c r="D13" s="4">
        <v>207</v>
      </c>
      <c r="E13" s="5">
        <v>18</v>
      </c>
      <c r="F13" s="6">
        <v>6</v>
      </c>
      <c r="G13" s="6">
        <v>175</v>
      </c>
      <c r="H13" s="6">
        <v>0</v>
      </c>
      <c r="I13" s="14">
        <v>8</v>
      </c>
      <c r="K13" s="1"/>
    </row>
    <row r="14" spans="1:11" x14ac:dyDescent="0.4">
      <c r="A14" s="9" t="s">
        <v>25</v>
      </c>
      <c r="B14" s="4">
        <v>1070</v>
      </c>
      <c r="C14" s="16">
        <v>265</v>
      </c>
      <c r="D14" s="4">
        <v>805</v>
      </c>
      <c r="E14" s="5">
        <v>17</v>
      </c>
      <c r="F14" s="6">
        <v>8</v>
      </c>
      <c r="G14" s="6">
        <v>748</v>
      </c>
      <c r="H14" s="6">
        <v>1</v>
      </c>
      <c r="I14" s="14">
        <v>31</v>
      </c>
      <c r="K14" s="1"/>
    </row>
    <row r="15" spans="1:11" x14ac:dyDescent="0.4">
      <c r="A15" s="9" t="s">
        <v>26</v>
      </c>
      <c r="B15" s="4">
        <v>94511</v>
      </c>
      <c r="C15" s="16">
        <v>1404</v>
      </c>
      <c r="D15" s="4">
        <v>93107</v>
      </c>
      <c r="E15" s="5">
        <v>1865</v>
      </c>
      <c r="F15" s="6">
        <v>153</v>
      </c>
      <c r="G15" s="6">
        <v>89181</v>
      </c>
      <c r="H15" s="6">
        <v>414</v>
      </c>
      <c r="I15" s="14">
        <v>1494</v>
      </c>
      <c r="K15" s="1"/>
    </row>
    <row r="16" spans="1:11" x14ac:dyDescent="0.4">
      <c r="A16" s="9" t="s">
        <v>27</v>
      </c>
      <c r="B16" s="4">
        <v>3466</v>
      </c>
      <c r="C16" s="16">
        <v>849</v>
      </c>
      <c r="D16" s="4">
        <v>2617</v>
      </c>
      <c r="E16" s="5">
        <v>36</v>
      </c>
      <c r="F16" s="6">
        <v>8</v>
      </c>
      <c r="G16" s="6">
        <v>2518</v>
      </c>
      <c r="H16" s="6">
        <v>2</v>
      </c>
      <c r="I16" s="14">
        <v>53</v>
      </c>
      <c r="K16" s="1"/>
    </row>
    <row r="17" spans="1:11" x14ac:dyDescent="0.4">
      <c r="A17" s="9" t="s">
        <v>28</v>
      </c>
      <c r="B17" s="4">
        <v>6321</v>
      </c>
      <c r="C17" s="16">
        <v>1046</v>
      </c>
      <c r="D17" s="4">
        <v>5275</v>
      </c>
      <c r="E17" s="5">
        <v>805</v>
      </c>
      <c r="F17" s="6">
        <v>32</v>
      </c>
      <c r="G17" s="6">
        <v>4228</v>
      </c>
      <c r="H17" s="6">
        <v>13</v>
      </c>
      <c r="I17" s="14">
        <v>197</v>
      </c>
      <c r="K17" s="1"/>
    </row>
    <row r="18" spans="1:11" x14ac:dyDescent="0.4">
      <c r="A18" s="9" t="s">
        <v>29</v>
      </c>
      <c r="B18" s="4">
        <v>10251</v>
      </c>
      <c r="C18" s="16">
        <v>228</v>
      </c>
      <c r="D18" s="4">
        <v>10023</v>
      </c>
      <c r="E18" s="5">
        <v>73</v>
      </c>
      <c r="F18" s="6">
        <v>4</v>
      </c>
      <c r="G18" s="6">
        <v>9860</v>
      </c>
      <c r="H18" s="6">
        <v>6</v>
      </c>
      <c r="I18" s="14">
        <v>80</v>
      </c>
      <c r="K18" s="1"/>
    </row>
    <row r="19" spans="1:11" x14ac:dyDescent="0.4">
      <c r="A19" s="9" t="s">
        <v>30</v>
      </c>
      <c r="B19" s="4">
        <v>9561</v>
      </c>
      <c r="C19" s="16">
        <v>890</v>
      </c>
      <c r="D19" s="4">
        <v>8671</v>
      </c>
      <c r="E19" s="5">
        <v>334</v>
      </c>
      <c r="F19" s="6">
        <v>17</v>
      </c>
      <c r="G19" s="6">
        <v>8177</v>
      </c>
      <c r="H19" s="6">
        <v>3</v>
      </c>
      <c r="I19" s="14">
        <v>140</v>
      </c>
      <c r="K19" s="1"/>
    </row>
    <row r="20" spans="1:11" x14ac:dyDescent="0.4">
      <c r="A20" s="9" t="s">
        <v>31</v>
      </c>
      <c r="B20" s="4">
        <v>130</v>
      </c>
      <c r="C20" s="16">
        <v>16</v>
      </c>
      <c r="D20" s="4">
        <v>114</v>
      </c>
      <c r="E20" s="5">
        <v>11</v>
      </c>
      <c r="F20" s="6">
        <v>0</v>
      </c>
      <c r="G20" s="6">
        <v>91</v>
      </c>
      <c r="H20" s="6">
        <v>0</v>
      </c>
      <c r="I20" s="14">
        <v>12</v>
      </c>
      <c r="K20" s="1"/>
    </row>
    <row r="21" spans="1:11" x14ac:dyDescent="0.4">
      <c r="A21" s="9" t="s">
        <v>32</v>
      </c>
      <c r="B21" s="4">
        <v>1234</v>
      </c>
      <c r="C21" s="16">
        <v>169</v>
      </c>
      <c r="D21" s="4">
        <v>1065</v>
      </c>
      <c r="E21" s="5">
        <v>65</v>
      </c>
      <c r="F21" s="6">
        <v>7</v>
      </c>
      <c r="G21" s="6">
        <v>898</v>
      </c>
      <c r="H21" s="6">
        <v>6</v>
      </c>
      <c r="I21" s="14">
        <v>89</v>
      </c>
      <c r="K21" s="1"/>
    </row>
    <row r="22" spans="1:11" x14ac:dyDescent="0.4">
      <c r="A22" s="9" t="s">
        <v>33</v>
      </c>
      <c r="B22" s="4">
        <v>200</v>
      </c>
      <c r="C22" s="16">
        <v>53</v>
      </c>
      <c r="D22" s="4">
        <v>147</v>
      </c>
      <c r="E22" s="5">
        <v>23</v>
      </c>
      <c r="F22" s="6">
        <v>0</v>
      </c>
      <c r="G22" s="6">
        <v>112</v>
      </c>
      <c r="H22" s="6">
        <v>0</v>
      </c>
      <c r="I22" s="14">
        <v>12</v>
      </c>
      <c r="K22" s="1"/>
    </row>
    <row r="23" spans="1:11" ht="15" thickBot="1" x14ac:dyDescent="0.45">
      <c r="A23" s="17" t="s">
        <v>34</v>
      </c>
      <c r="B23" s="19">
        <v>1</v>
      </c>
      <c r="C23" s="18">
        <v>0</v>
      </c>
      <c r="D23" s="19">
        <v>1</v>
      </c>
      <c r="E23" s="20">
        <v>0</v>
      </c>
      <c r="F23" s="21">
        <v>0</v>
      </c>
      <c r="G23" s="21">
        <v>0</v>
      </c>
      <c r="H23" s="21">
        <v>0</v>
      </c>
      <c r="I23" s="22">
        <v>1</v>
      </c>
      <c r="K23" s="1"/>
    </row>
    <row r="24" spans="1:11" ht="15" thickBot="1" x14ac:dyDescent="0.45">
      <c r="A24" s="44" t="s">
        <v>36</v>
      </c>
      <c r="B24" s="45">
        <f>SUM(B3:B23)</f>
        <v>173499</v>
      </c>
      <c r="C24" s="46">
        <f t="shared" ref="C24:I24" si="0">SUM(C3:C23)</f>
        <v>10123</v>
      </c>
      <c r="D24" s="45">
        <f t="shared" si="0"/>
        <v>163376</v>
      </c>
      <c r="E24" s="47">
        <f t="shared" si="0"/>
        <v>6105</v>
      </c>
      <c r="F24" s="48">
        <f t="shared" si="0"/>
        <v>375</v>
      </c>
      <c r="G24" s="48">
        <f t="shared" si="0"/>
        <v>153321</v>
      </c>
      <c r="H24" s="48">
        <f t="shared" si="0"/>
        <v>613</v>
      </c>
      <c r="I24" s="49">
        <f t="shared" si="0"/>
        <v>2962</v>
      </c>
      <c r="K24" s="1"/>
    </row>
    <row r="25" spans="1:11" x14ac:dyDescent="0.4">
      <c r="A25" s="55"/>
      <c r="B25" s="56"/>
      <c r="C25" s="56"/>
      <c r="D25" s="56"/>
      <c r="E25" s="56"/>
      <c r="F25" s="56"/>
      <c r="G25" s="56"/>
      <c r="H25" s="56"/>
      <c r="I25" s="56"/>
      <c r="K25" s="1"/>
    </row>
    <row r="26" spans="1:11" x14ac:dyDescent="0.4">
      <c r="A26" s="3"/>
      <c r="B26" s="2"/>
      <c r="C26" s="2"/>
      <c r="D26" s="2"/>
      <c r="E26" s="2"/>
      <c r="F26" s="2"/>
      <c r="G26" s="2"/>
      <c r="H26" s="2"/>
      <c r="I26" s="2"/>
    </row>
    <row r="27" spans="1:11" ht="18.899999999999999" thickBot="1" x14ac:dyDescent="0.55000000000000004">
      <c r="A27" s="10" t="s">
        <v>10</v>
      </c>
    </row>
    <row r="28" spans="1:11" ht="58.3" x14ac:dyDescent="0.4">
      <c r="A28" s="11" t="s">
        <v>13</v>
      </c>
      <c r="B28" s="23" t="s">
        <v>8</v>
      </c>
      <c r="C28" s="15" t="s">
        <v>4</v>
      </c>
      <c r="D28" s="62" t="s">
        <v>1</v>
      </c>
      <c r="E28" s="7" t="s">
        <v>2</v>
      </c>
      <c r="F28" s="8" t="s">
        <v>3</v>
      </c>
      <c r="G28" s="8" t="s">
        <v>7</v>
      </c>
      <c r="H28" s="8" t="s">
        <v>6</v>
      </c>
      <c r="I28" s="13" t="s">
        <v>5</v>
      </c>
    </row>
    <row r="29" spans="1:11" x14ac:dyDescent="0.4">
      <c r="A29" s="9" t="s">
        <v>14</v>
      </c>
      <c r="B29" s="4">
        <v>857</v>
      </c>
      <c r="C29" s="34">
        <f>C3/$B3</f>
        <v>0.12135355892648775</v>
      </c>
      <c r="D29" s="35">
        <f t="shared" ref="D29:I29" si="1">D3/$B3</f>
        <v>0.8786464410735122</v>
      </c>
      <c r="E29" s="36">
        <f t="shared" si="1"/>
        <v>0.33255542590431736</v>
      </c>
      <c r="F29" s="37">
        <f t="shared" si="1"/>
        <v>9.3348891481913644E-3</v>
      </c>
      <c r="G29" s="37">
        <f t="shared" si="1"/>
        <v>0.4982497082847141</v>
      </c>
      <c r="H29" s="37">
        <f t="shared" si="1"/>
        <v>0</v>
      </c>
      <c r="I29" s="38">
        <f t="shared" si="1"/>
        <v>3.8506417736289385E-2</v>
      </c>
    </row>
    <row r="30" spans="1:11" x14ac:dyDescent="0.4">
      <c r="A30" s="9" t="s">
        <v>15</v>
      </c>
      <c r="B30" s="4">
        <v>7036</v>
      </c>
      <c r="C30" s="34">
        <f t="shared" ref="C30:I30" si="2">C4/$B4</f>
        <v>0.37933484934621942</v>
      </c>
      <c r="D30" s="35">
        <f t="shared" si="2"/>
        <v>0.62066515065378058</v>
      </c>
      <c r="E30" s="36">
        <f t="shared" si="2"/>
        <v>0.24431495167708925</v>
      </c>
      <c r="F30" s="37">
        <f t="shared" si="2"/>
        <v>8.9539511085844226E-3</v>
      </c>
      <c r="G30" s="37">
        <f t="shared" si="2"/>
        <v>0.32148948266060262</v>
      </c>
      <c r="H30" s="37">
        <f t="shared" si="2"/>
        <v>7.6748152359295057E-3</v>
      </c>
      <c r="I30" s="38">
        <f t="shared" si="2"/>
        <v>3.8231949971574759E-2</v>
      </c>
    </row>
    <row r="31" spans="1:11" x14ac:dyDescent="0.4">
      <c r="A31" s="9" t="s">
        <v>16</v>
      </c>
      <c r="B31" s="4">
        <v>14340</v>
      </c>
      <c r="C31" s="34">
        <f t="shared" ref="C31:I31" si="3">C5/$B5</f>
        <v>1.206415620641562E-2</v>
      </c>
      <c r="D31" s="35">
        <f t="shared" si="3"/>
        <v>0.98793584379358435</v>
      </c>
      <c r="E31" s="36">
        <f t="shared" si="3"/>
        <v>1.2133891213389121E-2</v>
      </c>
      <c r="F31" s="37">
        <f t="shared" si="3"/>
        <v>1.0460251046025104E-3</v>
      </c>
      <c r="G31" s="37">
        <f t="shared" si="3"/>
        <v>0.95997210599721061</v>
      </c>
      <c r="H31" s="37">
        <f t="shared" si="3"/>
        <v>4.9511854951185498E-3</v>
      </c>
      <c r="I31" s="38">
        <f t="shared" si="3"/>
        <v>9.8326359832635983E-3</v>
      </c>
    </row>
    <row r="32" spans="1:11" x14ac:dyDescent="0.4">
      <c r="A32" s="9" t="s">
        <v>17</v>
      </c>
      <c r="B32" s="4">
        <v>1152</v>
      </c>
      <c r="C32" s="34">
        <f t="shared" ref="C32:I32" si="4">C6/$B6</f>
        <v>0.13541666666666666</v>
      </c>
      <c r="D32" s="35">
        <f t="shared" si="4"/>
        <v>0.86458333333333337</v>
      </c>
      <c r="E32" s="36">
        <f t="shared" si="4"/>
        <v>6.0763888888888888E-2</v>
      </c>
      <c r="F32" s="37">
        <f t="shared" si="4"/>
        <v>1.736111111111111E-3</v>
      </c>
      <c r="G32" s="37">
        <f t="shared" si="4"/>
        <v>0.75954861111111116</v>
      </c>
      <c r="H32" s="37">
        <f t="shared" si="4"/>
        <v>0</v>
      </c>
      <c r="I32" s="38">
        <f t="shared" si="4"/>
        <v>4.2534722222222224E-2</v>
      </c>
    </row>
    <row r="33" spans="1:9" x14ac:dyDescent="0.4">
      <c r="A33" s="9" t="s">
        <v>18</v>
      </c>
      <c r="B33" s="4">
        <v>1183</v>
      </c>
      <c r="C33" s="34">
        <f t="shared" ref="C33:I33" si="5">C7/$B7</f>
        <v>0.21301775147928995</v>
      </c>
      <c r="D33" s="35">
        <f t="shared" si="5"/>
        <v>0.78698224852071008</v>
      </c>
      <c r="E33" s="36">
        <f t="shared" si="5"/>
        <v>0.28655959425190192</v>
      </c>
      <c r="F33" s="37">
        <f t="shared" si="5"/>
        <v>4.22654268808115E-3</v>
      </c>
      <c r="G33" s="37">
        <f t="shared" si="5"/>
        <v>0.43026204564666104</v>
      </c>
      <c r="H33" s="37">
        <f t="shared" si="5"/>
        <v>6.762468300929839E-3</v>
      </c>
      <c r="I33" s="38">
        <f t="shared" si="5"/>
        <v>5.9171597633136092E-2</v>
      </c>
    </row>
    <row r="34" spans="1:9" x14ac:dyDescent="0.4">
      <c r="A34" s="9" t="s">
        <v>19</v>
      </c>
      <c r="B34" s="4">
        <v>22</v>
      </c>
      <c r="C34" s="34">
        <f t="shared" ref="C34:I34" si="6">C8/$B8</f>
        <v>0.13636363636363635</v>
      </c>
      <c r="D34" s="35">
        <f t="shared" si="6"/>
        <v>0.86363636363636365</v>
      </c>
      <c r="E34" s="36">
        <f t="shared" si="6"/>
        <v>0.59090909090909094</v>
      </c>
      <c r="F34" s="37">
        <f t="shared" si="6"/>
        <v>0</v>
      </c>
      <c r="G34" s="37">
        <f t="shared" si="6"/>
        <v>0.18181818181818182</v>
      </c>
      <c r="H34" s="37">
        <f t="shared" si="6"/>
        <v>0</v>
      </c>
      <c r="I34" s="38">
        <f t="shared" si="6"/>
        <v>9.0909090909090912E-2</v>
      </c>
    </row>
    <row r="35" spans="1:9" x14ac:dyDescent="0.4">
      <c r="A35" s="9" t="s">
        <v>20</v>
      </c>
      <c r="B35" s="4">
        <v>14053</v>
      </c>
      <c r="C35" s="34">
        <f t="shared" ref="C35:I35" si="7">C9/$B9</f>
        <v>0.12025901942645699</v>
      </c>
      <c r="D35" s="35">
        <f t="shared" si="7"/>
        <v>0.879740980573543</v>
      </c>
      <c r="E35" s="36">
        <f t="shared" si="7"/>
        <v>9.7488080836831987E-3</v>
      </c>
      <c r="F35" s="37">
        <f t="shared" si="7"/>
        <v>1.6366612111292963E-3</v>
      </c>
      <c r="G35" s="37">
        <f t="shared" si="7"/>
        <v>0.85326976446310399</v>
      </c>
      <c r="H35" s="37">
        <f t="shared" si="7"/>
        <v>3.557959154628905E-4</v>
      </c>
      <c r="I35" s="38">
        <f t="shared" si="7"/>
        <v>1.4729950900163666E-2</v>
      </c>
    </row>
    <row r="36" spans="1:9" x14ac:dyDescent="0.4">
      <c r="A36" s="9" t="s">
        <v>21</v>
      </c>
      <c r="B36" s="4">
        <v>214</v>
      </c>
      <c r="C36" s="34">
        <f t="shared" ref="C36:I36" si="8">C10/$B10</f>
        <v>4.6728971962616821E-2</v>
      </c>
      <c r="D36" s="35">
        <f t="shared" si="8"/>
        <v>0.95327102803738317</v>
      </c>
      <c r="E36" s="36">
        <f t="shared" si="8"/>
        <v>8.8785046728971959E-2</v>
      </c>
      <c r="F36" s="37">
        <f t="shared" si="8"/>
        <v>2.336448598130841E-2</v>
      </c>
      <c r="G36" s="37">
        <f t="shared" si="8"/>
        <v>0.81775700934579443</v>
      </c>
      <c r="H36" s="37">
        <f t="shared" si="8"/>
        <v>4.6728971962616819E-3</v>
      </c>
      <c r="I36" s="38">
        <f t="shared" si="8"/>
        <v>1.8691588785046728E-2</v>
      </c>
    </row>
    <row r="37" spans="1:9" x14ac:dyDescent="0.4">
      <c r="A37" s="9" t="s">
        <v>22</v>
      </c>
      <c r="B37" s="4">
        <v>6377</v>
      </c>
      <c r="C37" s="34">
        <f t="shared" ref="C37:I37" si="9">C11/$B11</f>
        <v>9.7224400188176251E-3</v>
      </c>
      <c r="D37" s="35">
        <f t="shared" si="9"/>
        <v>0.99027755998118239</v>
      </c>
      <c r="E37" s="36">
        <f t="shared" si="9"/>
        <v>1.3172338090010977E-2</v>
      </c>
      <c r="F37" s="37">
        <f t="shared" si="9"/>
        <v>2.1953896816684962E-3</v>
      </c>
      <c r="G37" s="37">
        <f t="shared" si="9"/>
        <v>0.96267837541163559</v>
      </c>
      <c r="H37" s="37">
        <f t="shared" si="9"/>
        <v>3.9203387172651715E-3</v>
      </c>
      <c r="I37" s="38">
        <f t="shared" si="9"/>
        <v>8.3111180806021649E-3</v>
      </c>
    </row>
    <row r="38" spans="1:9" x14ac:dyDescent="0.4">
      <c r="A38" s="9" t="s">
        <v>23</v>
      </c>
      <c r="B38" s="4">
        <v>1299</v>
      </c>
      <c r="C38" s="34">
        <f t="shared" ref="C38:I38" si="10">C12/$B12</f>
        <v>5.3887605850654351E-2</v>
      </c>
      <c r="D38" s="35">
        <f t="shared" si="10"/>
        <v>0.94611239414934567</v>
      </c>
      <c r="E38" s="36">
        <f t="shared" si="10"/>
        <v>1.3856812933025405E-2</v>
      </c>
      <c r="F38" s="37">
        <f t="shared" si="10"/>
        <v>3.8491147036181679E-3</v>
      </c>
      <c r="G38" s="37">
        <f t="shared" si="10"/>
        <v>0.91224018475750579</v>
      </c>
      <c r="H38" s="37">
        <f t="shared" si="10"/>
        <v>3.0792917628945341E-3</v>
      </c>
      <c r="I38" s="38">
        <f t="shared" si="10"/>
        <v>1.3086989992301771E-2</v>
      </c>
    </row>
    <row r="39" spans="1:9" x14ac:dyDescent="0.4">
      <c r="A39" s="9" t="s">
        <v>24</v>
      </c>
      <c r="B39" s="4">
        <v>221</v>
      </c>
      <c r="C39" s="34">
        <f t="shared" ref="C39:I39" si="11">C13/$B13</f>
        <v>6.3348416289592757E-2</v>
      </c>
      <c r="D39" s="35">
        <f t="shared" si="11"/>
        <v>0.93665158371040724</v>
      </c>
      <c r="E39" s="36">
        <f t="shared" si="11"/>
        <v>8.1447963800904979E-2</v>
      </c>
      <c r="F39" s="37">
        <f t="shared" si="11"/>
        <v>2.7149321266968326E-2</v>
      </c>
      <c r="G39" s="37">
        <f t="shared" si="11"/>
        <v>0.79185520361990946</v>
      </c>
      <c r="H39" s="37">
        <f t="shared" si="11"/>
        <v>0</v>
      </c>
      <c r="I39" s="38">
        <f t="shared" si="11"/>
        <v>3.6199095022624438E-2</v>
      </c>
    </row>
    <row r="40" spans="1:9" x14ac:dyDescent="0.4">
      <c r="A40" s="9" t="s">
        <v>25</v>
      </c>
      <c r="B40" s="4">
        <v>1070</v>
      </c>
      <c r="C40" s="34">
        <f t="shared" ref="C40:I40" si="12">C14/$B14</f>
        <v>0.24766355140186916</v>
      </c>
      <c r="D40" s="35">
        <f t="shared" si="12"/>
        <v>0.75233644859813087</v>
      </c>
      <c r="E40" s="36">
        <f t="shared" si="12"/>
        <v>1.5887850467289719E-2</v>
      </c>
      <c r="F40" s="37">
        <f t="shared" si="12"/>
        <v>7.4766355140186919E-3</v>
      </c>
      <c r="G40" s="37">
        <f t="shared" si="12"/>
        <v>0.69906542056074772</v>
      </c>
      <c r="H40" s="37">
        <f t="shared" si="12"/>
        <v>9.3457943925233649E-4</v>
      </c>
      <c r="I40" s="38">
        <f t="shared" si="12"/>
        <v>2.897196261682243E-2</v>
      </c>
    </row>
    <row r="41" spans="1:9" x14ac:dyDescent="0.4">
      <c r="A41" s="9" t="s">
        <v>26</v>
      </c>
      <c r="B41" s="4">
        <v>94511</v>
      </c>
      <c r="C41" s="34">
        <f t="shared" ref="C41:I41" si="13">C15/$B15</f>
        <v>1.4855413655553321E-2</v>
      </c>
      <c r="D41" s="35">
        <f t="shared" si="13"/>
        <v>0.98514458634444668</v>
      </c>
      <c r="E41" s="36">
        <f t="shared" si="13"/>
        <v>1.9733152754705802E-2</v>
      </c>
      <c r="F41" s="37">
        <f t="shared" si="13"/>
        <v>1.618859180412862E-3</v>
      </c>
      <c r="G41" s="37">
        <f t="shared" si="13"/>
        <v>0.94360444815947353</v>
      </c>
      <c r="H41" s="37">
        <f t="shared" si="13"/>
        <v>4.3804424881759797E-3</v>
      </c>
      <c r="I41" s="38">
        <f t="shared" si="13"/>
        <v>1.5807683761678536E-2</v>
      </c>
    </row>
    <row r="42" spans="1:9" x14ac:dyDescent="0.4">
      <c r="A42" s="9" t="s">
        <v>27</v>
      </c>
      <c r="B42" s="4">
        <v>3466</v>
      </c>
      <c r="C42" s="34">
        <f t="shared" ref="C42:I42" si="14">C16/$B16</f>
        <v>0.24495095210617426</v>
      </c>
      <c r="D42" s="35">
        <f t="shared" si="14"/>
        <v>0.75504904789382576</v>
      </c>
      <c r="E42" s="36">
        <f t="shared" si="14"/>
        <v>1.03866128101558E-2</v>
      </c>
      <c r="F42" s="37">
        <f t="shared" si="14"/>
        <v>2.3081361800346219E-3</v>
      </c>
      <c r="G42" s="37">
        <f t="shared" si="14"/>
        <v>0.72648586266589732</v>
      </c>
      <c r="H42" s="37">
        <f t="shared" si="14"/>
        <v>5.7703404500865547E-4</v>
      </c>
      <c r="I42" s="38">
        <f t="shared" si="14"/>
        <v>1.5291402192729371E-2</v>
      </c>
    </row>
    <row r="43" spans="1:9" x14ac:dyDescent="0.4">
      <c r="A43" s="9" t="s">
        <v>28</v>
      </c>
      <c r="B43" s="4">
        <v>6321</v>
      </c>
      <c r="C43" s="34">
        <f t="shared" ref="C43:I43" si="15">C17/$B17</f>
        <v>0.16548014554659074</v>
      </c>
      <c r="D43" s="35">
        <f t="shared" si="15"/>
        <v>0.83451985445340926</v>
      </c>
      <c r="E43" s="36">
        <f t="shared" si="15"/>
        <v>0.1273532668881506</v>
      </c>
      <c r="F43" s="37">
        <f t="shared" si="15"/>
        <v>5.0624901123239993E-3</v>
      </c>
      <c r="G43" s="37">
        <f t="shared" si="15"/>
        <v>0.66888150609080843</v>
      </c>
      <c r="H43" s="37">
        <f t="shared" si="15"/>
        <v>2.0566366081316246E-3</v>
      </c>
      <c r="I43" s="38">
        <f t="shared" si="15"/>
        <v>3.1165954753994619E-2</v>
      </c>
    </row>
    <row r="44" spans="1:9" x14ac:dyDescent="0.4">
      <c r="A44" s="9" t="s">
        <v>29</v>
      </c>
      <c r="B44" s="4">
        <v>10251</v>
      </c>
      <c r="C44" s="34">
        <f t="shared" ref="C44:I44" si="16">C18/$B18</f>
        <v>2.2241732513901082E-2</v>
      </c>
      <c r="D44" s="35">
        <f t="shared" si="16"/>
        <v>0.97775826748609895</v>
      </c>
      <c r="E44" s="36">
        <f t="shared" si="16"/>
        <v>7.1212564627841186E-3</v>
      </c>
      <c r="F44" s="37">
        <f t="shared" si="16"/>
        <v>3.90205833577212E-4</v>
      </c>
      <c r="G44" s="37">
        <f t="shared" si="16"/>
        <v>0.96185737976782748</v>
      </c>
      <c r="H44" s="37">
        <f t="shared" si="16"/>
        <v>5.8530875036581797E-4</v>
      </c>
      <c r="I44" s="38">
        <f t="shared" si="16"/>
        <v>7.8041166715442393E-3</v>
      </c>
    </row>
    <row r="45" spans="1:9" x14ac:dyDescent="0.4">
      <c r="A45" s="9" t="s">
        <v>30</v>
      </c>
      <c r="B45" s="4">
        <v>9561</v>
      </c>
      <c r="C45" s="34">
        <f t="shared" ref="C45:I45" si="17">C19/$B19</f>
        <v>9.3086497228323392E-2</v>
      </c>
      <c r="D45" s="35">
        <f t="shared" si="17"/>
        <v>0.90691350277167659</v>
      </c>
      <c r="E45" s="36">
        <f t="shared" si="17"/>
        <v>3.4933584353101142E-2</v>
      </c>
      <c r="F45" s="37">
        <f t="shared" si="17"/>
        <v>1.7780566886308963E-3</v>
      </c>
      <c r="G45" s="37">
        <f t="shared" si="17"/>
        <v>0.8552452672314611</v>
      </c>
      <c r="H45" s="37">
        <f t="shared" si="17"/>
        <v>3.1377470975839345E-4</v>
      </c>
      <c r="I45" s="38">
        <f t="shared" si="17"/>
        <v>1.4642819788725029E-2</v>
      </c>
    </row>
    <row r="46" spans="1:9" x14ac:dyDescent="0.4">
      <c r="A46" s="9" t="s">
        <v>31</v>
      </c>
      <c r="B46" s="4">
        <v>130</v>
      </c>
      <c r="C46" s="34">
        <f t="shared" ref="C46:I46" si="18">C20/$B20</f>
        <v>0.12307692307692308</v>
      </c>
      <c r="D46" s="35">
        <f t="shared" si="18"/>
        <v>0.87692307692307692</v>
      </c>
      <c r="E46" s="36">
        <f t="shared" si="18"/>
        <v>8.461538461538462E-2</v>
      </c>
      <c r="F46" s="37">
        <f t="shared" si="18"/>
        <v>0</v>
      </c>
      <c r="G46" s="37">
        <f t="shared" si="18"/>
        <v>0.7</v>
      </c>
      <c r="H46" s="37">
        <f t="shared" si="18"/>
        <v>0</v>
      </c>
      <c r="I46" s="38">
        <f t="shared" si="18"/>
        <v>9.2307692307692313E-2</v>
      </c>
    </row>
    <row r="47" spans="1:9" x14ac:dyDescent="0.4">
      <c r="A47" s="9" t="s">
        <v>32</v>
      </c>
      <c r="B47" s="4">
        <v>1234</v>
      </c>
      <c r="C47" s="34">
        <f t="shared" ref="C47:I47" si="19">C21/$B21</f>
        <v>0.13695299837925445</v>
      </c>
      <c r="D47" s="35">
        <f t="shared" si="19"/>
        <v>0.86304700162074555</v>
      </c>
      <c r="E47" s="36">
        <f t="shared" si="19"/>
        <v>5.2674230145867099E-2</v>
      </c>
      <c r="F47" s="37">
        <f t="shared" si="19"/>
        <v>5.6726094003241492E-3</v>
      </c>
      <c r="G47" s="37">
        <f t="shared" si="19"/>
        <v>0.72771474878444087</v>
      </c>
      <c r="H47" s="37">
        <f t="shared" si="19"/>
        <v>4.8622366288492711E-3</v>
      </c>
      <c r="I47" s="38">
        <f t="shared" si="19"/>
        <v>7.2123176661264179E-2</v>
      </c>
    </row>
    <row r="48" spans="1:9" x14ac:dyDescent="0.4">
      <c r="A48" s="9" t="s">
        <v>33</v>
      </c>
      <c r="B48" s="4">
        <v>200</v>
      </c>
      <c r="C48" s="34">
        <f t="shared" ref="C48:I48" si="20">C22/$B22</f>
        <v>0.26500000000000001</v>
      </c>
      <c r="D48" s="35">
        <f t="shared" si="20"/>
        <v>0.73499999999999999</v>
      </c>
      <c r="E48" s="36">
        <f t="shared" si="20"/>
        <v>0.115</v>
      </c>
      <c r="F48" s="37">
        <f t="shared" si="20"/>
        <v>0</v>
      </c>
      <c r="G48" s="37">
        <f t="shared" si="20"/>
        <v>0.56000000000000005</v>
      </c>
      <c r="H48" s="37">
        <f t="shared" si="20"/>
        <v>0</v>
      </c>
      <c r="I48" s="38">
        <f t="shared" si="20"/>
        <v>0.06</v>
      </c>
    </row>
    <row r="49" spans="1:9" ht="15" thickBot="1" x14ac:dyDescent="0.45">
      <c r="A49" s="17" t="s">
        <v>34</v>
      </c>
      <c r="B49" s="19">
        <v>1</v>
      </c>
      <c r="C49" s="39">
        <f t="shared" ref="C49:I50" si="21">C23/$B23</f>
        <v>0</v>
      </c>
      <c r="D49" s="40">
        <f t="shared" si="21"/>
        <v>1</v>
      </c>
      <c r="E49" s="41">
        <f t="shared" si="21"/>
        <v>0</v>
      </c>
      <c r="F49" s="42">
        <f t="shared" si="21"/>
        <v>0</v>
      </c>
      <c r="G49" s="42">
        <f t="shared" si="21"/>
        <v>0</v>
      </c>
      <c r="H49" s="42">
        <f t="shared" si="21"/>
        <v>0</v>
      </c>
      <c r="I49" s="43">
        <f t="shared" si="21"/>
        <v>1</v>
      </c>
    </row>
    <row r="50" spans="1:9" ht="15" thickBot="1" x14ac:dyDescent="0.45">
      <c r="A50" s="44" t="s">
        <v>36</v>
      </c>
      <c r="B50" s="45">
        <f>SUM(B29:B49)</f>
        <v>173499</v>
      </c>
      <c r="C50" s="50">
        <f t="shared" si="21"/>
        <v>5.8346157614741295E-2</v>
      </c>
      <c r="D50" s="51">
        <f t="shared" si="21"/>
        <v>0.94165384238525873</v>
      </c>
      <c r="E50" s="52">
        <f t="shared" si="21"/>
        <v>3.5187522694655297E-2</v>
      </c>
      <c r="F50" s="53">
        <f t="shared" si="21"/>
        <v>2.1613957429149448E-3</v>
      </c>
      <c r="G50" s="53">
        <f t="shared" si="21"/>
        <v>0.88369961786523266</v>
      </c>
      <c r="H50" s="53">
        <f t="shared" si="21"/>
        <v>3.5331615744182963E-3</v>
      </c>
      <c r="I50" s="54">
        <f t="shared" si="21"/>
        <v>1.7072144508037509E-2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D2" sqref="D2"/>
    </sheetView>
  </sheetViews>
  <sheetFormatPr defaultRowHeight="14.6" x14ac:dyDescent="0.4"/>
  <cols>
    <col min="1" max="1" width="55.1523437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15234375" customWidth="1"/>
  </cols>
  <sheetData>
    <row r="1" spans="1:11" ht="18.899999999999999" thickBot="1" x14ac:dyDescent="0.55000000000000004">
      <c r="A1" s="10" t="s">
        <v>11</v>
      </c>
      <c r="G1" s="12"/>
    </row>
    <row r="2" spans="1:11" ht="58.5" customHeight="1" x14ac:dyDescent="0.4">
      <c r="A2" s="11" t="s">
        <v>13</v>
      </c>
      <c r="B2" s="23" t="s">
        <v>8</v>
      </c>
      <c r="C2" s="15" t="s">
        <v>4</v>
      </c>
      <c r="D2" s="62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14</v>
      </c>
      <c r="B3" s="4">
        <f>'2020PopByRaceEth'!B3-'2010PopByRaceEth'!B3</f>
        <v>40</v>
      </c>
      <c r="C3" s="16">
        <f>'2020PopByRaceEth'!C3-'2010PopByRaceEth'!C3</f>
        <v>10</v>
      </c>
      <c r="D3" s="4">
        <f>'2020PopByRaceEth'!D3-'2010PopByRaceEth'!D3</f>
        <v>30</v>
      </c>
      <c r="E3" s="5">
        <f>'2020PopByRaceEth'!E3-'2010PopByRaceEth'!E3</f>
        <v>42</v>
      </c>
      <c r="F3" s="6">
        <f>'2020PopByRaceEth'!F3-'2010PopByRaceEth'!F3</f>
        <v>5</v>
      </c>
      <c r="G3" s="6">
        <f>'2020PopByRaceEth'!G3-'2010PopByRaceEth'!G3</f>
        <v>-35</v>
      </c>
      <c r="H3" s="6">
        <f>'2020PopByRaceEth'!H3-'2010PopByRaceEth'!H3</f>
        <v>-1</v>
      </c>
      <c r="I3" s="14">
        <f>'2020PopByRaceEth'!I3-'2010PopByRaceEth'!I3</f>
        <v>19</v>
      </c>
      <c r="K3" s="1"/>
    </row>
    <row r="4" spans="1:11" x14ac:dyDescent="0.4">
      <c r="A4" s="9" t="s">
        <v>15</v>
      </c>
      <c r="B4" s="4">
        <f>'2020PopByRaceEth'!B4-'2010PopByRaceEth'!B4</f>
        <v>-41</v>
      </c>
      <c r="C4" s="16">
        <f>'2020PopByRaceEth'!C4-'2010PopByRaceEth'!C4</f>
        <v>-184</v>
      </c>
      <c r="D4" s="4">
        <f>'2020PopByRaceEth'!D4-'2010PopByRaceEth'!D4</f>
        <v>143</v>
      </c>
      <c r="E4" s="5">
        <f>'2020PopByRaceEth'!E4-'2010PopByRaceEth'!E4</f>
        <v>-202</v>
      </c>
      <c r="F4" s="6">
        <f>'2020PopByRaceEth'!F4-'2010PopByRaceEth'!F4</f>
        <v>16</v>
      </c>
      <c r="G4" s="6">
        <f>'2020PopByRaceEth'!G4-'2010PopByRaceEth'!G4</f>
        <v>242</v>
      </c>
      <c r="H4" s="6">
        <f>'2020PopByRaceEth'!H4-'2010PopByRaceEth'!H4</f>
        <v>21</v>
      </c>
      <c r="I4" s="14">
        <f>'2020PopByRaceEth'!I4-'2010PopByRaceEth'!I4</f>
        <v>66</v>
      </c>
      <c r="K4" s="1"/>
    </row>
    <row r="5" spans="1:11" x14ac:dyDescent="0.4">
      <c r="A5" s="9" t="s">
        <v>16</v>
      </c>
      <c r="B5" s="4">
        <f>'2020PopByRaceEth'!B5-'2010PopByRaceEth'!B5</f>
        <v>931</v>
      </c>
      <c r="C5" s="16">
        <f>'2020PopByRaceEth'!C5-'2010PopByRaceEth'!C5</f>
        <v>-179</v>
      </c>
      <c r="D5" s="4">
        <f>'2020PopByRaceEth'!D5-'2010PopByRaceEth'!D5</f>
        <v>1110</v>
      </c>
      <c r="E5" s="5">
        <f>'2020PopByRaceEth'!E5-'2010PopByRaceEth'!E5</f>
        <v>-53</v>
      </c>
      <c r="F5" s="6">
        <f>'2020PopByRaceEth'!F5-'2010PopByRaceEth'!F5</f>
        <v>5</v>
      </c>
      <c r="G5" s="6">
        <f>'2020PopByRaceEth'!G5-'2010PopByRaceEth'!G5</f>
        <v>1148</v>
      </c>
      <c r="H5" s="6">
        <f>'2020PopByRaceEth'!H5-'2010PopByRaceEth'!H5</f>
        <v>6</v>
      </c>
      <c r="I5" s="14">
        <f>'2020PopByRaceEth'!I5-'2010PopByRaceEth'!I5</f>
        <v>4</v>
      </c>
      <c r="K5" s="1"/>
    </row>
    <row r="6" spans="1:11" x14ac:dyDescent="0.4">
      <c r="A6" s="9" t="s">
        <v>17</v>
      </c>
      <c r="B6" s="4">
        <f>'2020PopByRaceEth'!B6-'2010PopByRaceEth'!B6</f>
        <v>181</v>
      </c>
      <c r="C6" s="16">
        <f>'2020PopByRaceEth'!C6-'2010PopByRaceEth'!C6</f>
        <v>-11</v>
      </c>
      <c r="D6" s="4">
        <f>'2020PopByRaceEth'!D6-'2010PopByRaceEth'!D6</f>
        <v>192</v>
      </c>
      <c r="E6" s="5">
        <f>'2020PopByRaceEth'!E6-'2010PopByRaceEth'!E6</f>
        <v>45</v>
      </c>
      <c r="F6" s="6">
        <f>'2020PopByRaceEth'!F6-'2010PopByRaceEth'!F6</f>
        <v>-1</v>
      </c>
      <c r="G6" s="6">
        <f>'2020PopByRaceEth'!G6-'2010PopByRaceEth'!G6</f>
        <v>133</v>
      </c>
      <c r="H6" s="6">
        <f>'2020PopByRaceEth'!H6-'2010PopByRaceEth'!H6</f>
        <v>-2</v>
      </c>
      <c r="I6" s="14">
        <f>'2020PopByRaceEth'!I6-'2010PopByRaceEth'!I6</f>
        <v>17</v>
      </c>
      <c r="K6" s="1"/>
    </row>
    <row r="7" spans="1:11" x14ac:dyDescent="0.4">
      <c r="A7" s="9" t="s">
        <v>18</v>
      </c>
      <c r="B7" s="4">
        <f>'2020PopByRaceEth'!B7-'2010PopByRaceEth'!B7</f>
        <v>179</v>
      </c>
      <c r="C7" s="16">
        <f>'2020PopByRaceEth'!C7-'2010PopByRaceEth'!C7</f>
        <v>-1</v>
      </c>
      <c r="D7" s="4">
        <f>'2020PopByRaceEth'!D7-'2010PopByRaceEth'!D7</f>
        <v>180</v>
      </c>
      <c r="E7" s="5">
        <f>'2020PopByRaceEth'!E7-'2010PopByRaceEth'!E7</f>
        <v>-51</v>
      </c>
      <c r="F7" s="6">
        <f>'2020PopByRaceEth'!F7-'2010PopByRaceEth'!F7</f>
        <v>2</v>
      </c>
      <c r="G7" s="6">
        <f>'2020PopByRaceEth'!G7-'2010PopByRaceEth'!G7</f>
        <v>185</v>
      </c>
      <c r="H7" s="6">
        <f>'2020PopByRaceEth'!H7-'2010PopByRaceEth'!H7</f>
        <v>4</v>
      </c>
      <c r="I7" s="14">
        <f>'2020PopByRaceEth'!I7-'2010PopByRaceEth'!I7</f>
        <v>40</v>
      </c>
      <c r="K7" s="1"/>
    </row>
    <row r="8" spans="1:11" x14ac:dyDescent="0.4">
      <c r="A8" s="9" t="s">
        <v>19</v>
      </c>
      <c r="B8" s="4">
        <f>'2020PopByRaceEth'!B8-'2010PopByRaceEth'!B8</f>
        <v>14</v>
      </c>
      <c r="C8" s="16">
        <f>'2020PopByRaceEth'!C8-'2010PopByRaceEth'!C8</f>
        <v>3</v>
      </c>
      <c r="D8" s="4">
        <f>'2020PopByRaceEth'!D8-'2010PopByRaceEth'!D8</f>
        <v>11</v>
      </c>
      <c r="E8" s="5">
        <f>'2020PopByRaceEth'!E8-'2010PopByRaceEth'!E8</f>
        <v>9</v>
      </c>
      <c r="F8" s="6">
        <f>'2020PopByRaceEth'!F8-'2010PopByRaceEth'!F8</f>
        <v>0</v>
      </c>
      <c r="G8" s="6">
        <f>'2020PopByRaceEth'!G8-'2010PopByRaceEth'!G8</f>
        <v>2</v>
      </c>
      <c r="H8" s="6">
        <f>'2020PopByRaceEth'!H8-'2010PopByRaceEth'!H8</f>
        <v>0</v>
      </c>
      <c r="I8" s="14">
        <f>'2020PopByRaceEth'!I8-'2010PopByRaceEth'!I8</f>
        <v>0</v>
      </c>
      <c r="K8" s="1"/>
    </row>
    <row r="9" spans="1:11" x14ac:dyDescent="0.4">
      <c r="A9" s="9" t="s">
        <v>20</v>
      </c>
      <c r="B9" s="4">
        <f>'2020PopByRaceEth'!B9-'2010PopByRaceEth'!B9</f>
        <v>2341</v>
      </c>
      <c r="C9" s="16">
        <f>'2020PopByRaceEth'!C9-'2010PopByRaceEth'!C9</f>
        <v>-103</v>
      </c>
      <c r="D9" s="4">
        <f>'2020PopByRaceEth'!D9-'2010PopByRaceEth'!D9</f>
        <v>2444</v>
      </c>
      <c r="E9" s="5">
        <f>'2020PopByRaceEth'!E9-'2010PopByRaceEth'!E9</f>
        <v>4</v>
      </c>
      <c r="F9" s="6">
        <f>'2020PopByRaceEth'!F9-'2010PopByRaceEth'!F9</f>
        <v>-7</v>
      </c>
      <c r="G9" s="6">
        <f>'2020PopByRaceEth'!G9-'2010PopByRaceEth'!G9</f>
        <v>2452</v>
      </c>
      <c r="H9" s="6">
        <f>'2020PopByRaceEth'!H9-'2010PopByRaceEth'!H9</f>
        <v>-8</v>
      </c>
      <c r="I9" s="14">
        <f>'2020PopByRaceEth'!I9-'2010PopByRaceEth'!I9</f>
        <v>3</v>
      </c>
      <c r="K9" s="1"/>
    </row>
    <row r="10" spans="1:11" x14ac:dyDescent="0.4">
      <c r="A10" s="9" t="s">
        <v>21</v>
      </c>
      <c r="B10" s="4">
        <f>'2020PopByRaceEth'!B10-'2010PopByRaceEth'!B10</f>
        <v>-251</v>
      </c>
      <c r="C10" s="16">
        <f>'2020PopByRaceEth'!C10-'2010PopByRaceEth'!C10</f>
        <v>-10</v>
      </c>
      <c r="D10" s="4">
        <f>'2020PopByRaceEth'!D10-'2010PopByRaceEth'!D10</f>
        <v>-241</v>
      </c>
      <c r="E10" s="5">
        <f>'2020PopByRaceEth'!E10-'2010PopByRaceEth'!E10</f>
        <v>12</v>
      </c>
      <c r="F10" s="6">
        <f>'2020PopByRaceEth'!F10-'2010PopByRaceEth'!F10</f>
        <v>5</v>
      </c>
      <c r="G10" s="6">
        <f>'2020PopByRaceEth'!G10-'2010PopByRaceEth'!G10</f>
        <v>-248</v>
      </c>
      <c r="H10" s="6">
        <f>'2020PopByRaceEth'!H10-'2010PopByRaceEth'!H10</f>
        <v>1</v>
      </c>
      <c r="I10" s="14">
        <f>'2020PopByRaceEth'!I10-'2010PopByRaceEth'!I10</f>
        <v>-11</v>
      </c>
      <c r="K10" s="1"/>
    </row>
    <row r="11" spans="1:11" x14ac:dyDescent="0.4">
      <c r="A11" s="9" t="s">
        <v>22</v>
      </c>
      <c r="B11" s="4">
        <f>'2020PopByRaceEth'!B11-'2010PopByRaceEth'!B11</f>
        <v>-808</v>
      </c>
      <c r="C11" s="16">
        <f>'2020PopByRaceEth'!C11-'2010PopByRaceEth'!C11</f>
        <v>-76</v>
      </c>
      <c r="D11" s="4">
        <f>'2020PopByRaceEth'!D11-'2010PopByRaceEth'!D11</f>
        <v>-732</v>
      </c>
      <c r="E11" s="5">
        <f>'2020PopByRaceEth'!E11-'2010PopByRaceEth'!E11</f>
        <v>-99</v>
      </c>
      <c r="F11" s="6">
        <f>'2020PopByRaceEth'!F11-'2010PopByRaceEth'!F11</f>
        <v>2</v>
      </c>
      <c r="G11" s="6">
        <f>'2020PopByRaceEth'!G11-'2010PopByRaceEth'!G11</f>
        <v>-622</v>
      </c>
      <c r="H11" s="6">
        <f>'2020PopByRaceEth'!H11-'2010PopByRaceEth'!H11</f>
        <v>-1</v>
      </c>
      <c r="I11" s="14">
        <f>'2020PopByRaceEth'!I11-'2010PopByRaceEth'!I11</f>
        <v>-12</v>
      </c>
      <c r="K11" s="1"/>
    </row>
    <row r="12" spans="1:11" x14ac:dyDescent="0.4">
      <c r="A12" s="9" t="s">
        <v>23</v>
      </c>
      <c r="B12" s="4">
        <f>'2020PopByRaceEth'!B12-'2010PopByRaceEth'!B12</f>
        <v>-36</v>
      </c>
      <c r="C12" s="16">
        <f>'2020PopByRaceEth'!C12-'2010PopByRaceEth'!C12</f>
        <v>19</v>
      </c>
      <c r="D12" s="4">
        <f>'2020PopByRaceEth'!D12-'2010PopByRaceEth'!D12</f>
        <v>-55</v>
      </c>
      <c r="E12" s="5">
        <f>'2020PopByRaceEth'!E12-'2010PopByRaceEth'!E12</f>
        <v>-10</v>
      </c>
      <c r="F12" s="6">
        <f>'2020PopByRaceEth'!F12-'2010PopByRaceEth'!F12</f>
        <v>0</v>
      </c>
      <c r="G12" s="6">
        <f>'2020PopByRaceEth'!G12-'2010PopByRaceEth'!G12</f>
        <v>-44</v>
      </c>
      <c r="H12" s="6">
        <f>'2020PopByRaceEth'!H12-'2010PopByRaceEth'!H12</f>
        <v>4</v>
      </c>
      <c r="I12" s="14">
        <f>'2020PopByRaceEth'!I12-'2010PopByRaceEth'!I12</f>
        <v>-5</v>
      </c>
      <c r="K12" s="1"/>
    </row>
    <row r="13" spans="1:11" x14ac:dyDescent="0.4">
      <c r="A13" s="9" t="s">
        <v>24</v>
      </c>
      <c r="B13" s="4">
        <f>'2020PopByRaceEth'!B13-'2010PopByRaceEth'!B13</f>
        <v>-19</v>
      </c>
      <c r="C13" s="16">
        <f>'2020PopByRaceEth'!C13-'2010PopByRaceEth'!C13</f>
        <v>1</v>
      </c>
      <c r="D13" s="4">
        <f>'2020PopByRaceEth'!D13-'2010PopByRaceEth'!D13</f>
        <v>-20</v>
      </c>
      <c r="E13" s="5">
        <f>'2020PopByRaceEth'!E13-'2010PopByRaceEth'!E13</f>
        <v>-4</v>
      </c>
      <c r="F13" s="6">
        <f>'2020PopByRaceEth'!F13-'2010PopByRaceEth'!F13</f>
        <v>3</v>
      </c>
      <c r="G13" s="6">
        <f>'2020PopByRaceEth'!G13-'2010PopByRaceEth'!G13</f>
        <v>-18</v>
      </c>
      <c r="H13" s="6">
        <f>'2020PopByRaceEth'!H13-'2010PopByRaceEth'!H13</f>
        <v>0</v>
      </c>
      <c r="I13" s="14">
        <f>'2020PopByRaceEth'!I13-'2010PopByRaceEth'!I13</f>
        <v>-1</v>
      </c>
      <c r="K13" s="1"/>
    </row>
    <row r="14" spans="1:11" x14ac:dyDescent="0.4">
      <c r="A14" s="9" t="s">
        <v>25</v>
      </c>
      <c r="B14" s="4">
        <f>'2020PopByRaceEth'!B14-'2010PopByRaceEth'!B14</f>
        <v>69</v>
      </c>
      <c r="C14" s="16">
        <f>'2020PopByRaceEth'!C14-'2010PopByRaceEth'!C14</f>
        <v>-30</v>
      </c>
      <c r="D14" s="4">
        <f>'2020PopByRaceEth'!D14-'2010PopByRaceEth'!D14</f>
        <v>99</v>
      </c>
      <c r="E14" s="5">
        <f>'2020PopByRaceEth'!E14-'2010PopByRaceEth'!E14</f>
        <v>-4</v>
      </c>
      <c r="F14" s="6">
        <f>'2020PopByRaceEth'!F14-'2010PopByRaceEth'!F14</f>
        <v>2</v>
      </c>
      <c r="G14" s="6">
        <f>'2020PopByRaceEth'!G14-'2010PopByRaceEth'!G14</f>
        <v>106</v>
      </c>
      <c r="H14" s="6">
        <f>'2020PopByRaceEth'!H14-'2010PopByRaceEth'!H14</f>
        <v>1</v>
      </c>
      <c r="I14" s="14">
        <f>'2020PopByRaceEth'!I14-'2010PopByRaceEth'!I14</f>
        <v>-6</v>
      </c>
      <c r="K14" s="1"/>
    </row>
    <row r="15" spans="1:11" x14ac:dyDescent="0.4">
      <c r="A15" s="9" t="s">
        <v>26</v>
      </c>
      <c r="B15" s="4">
        <f>'2020PopByRaceEth'!B15-'2010PopByRaceEth'!B15</f>
        <v>-7324</v>
      </c>
      <c r="C15" s="16">
        <f>'2020PopByRaceEth'!C15-'2010PopByRaceEth'!C15</f>
        <v>-599</v>
      </c>
      <c r="D15" s="4">
        <f>'2020PopByRaceEth'!D15-'2010PopByRaceEth'!D15</f>
        <v>-6725</v>
      </c>
      <c r="E15" s="5">
        <f>'2020PopByRaceEth'!E15-'2010PopByRaceEth'!E15</f>
        <v>-241</v>
      </c>
      <c r="F15" s="6">
        <f>'2020PopByRaceEth'!F15-'2010PopByRaceEth'!F15</f>
        <v>21</v>
      </c>
      <c r="G15" s="6">
        <f>'2020PopByRaceEth'!G15-'2010PopByRaceEth'!G15</f>
        <v>-6800</v>
      </c>
      <c r="H15" s="6">
        <f>'2020PopByRaceEth'!H15-'2010PopByRaceEth'!H15</f>
        <v>159</v>
      </c>
      <c r="I15" s="14">
        <f>'2020PopByRaceEth'!I15-'2010PopByRaceEth'!I15</f>
        <v>136</v>
      </c>
      <c r="K15" s="1"/>
    </row>
    <row r="16" spans="1:11" x14ac:dyDescent="0.4">
      <c r="A16" s="9" t="s">
        <v>27</v>
      </c>
      <c r="B16" s="4">
        <f>'2020PopByRaceEth'!B16-'2010PopByRaceEth'!B16</f>
        <v>-18</v>
      </c>
      <c r="C16" s="16">
        <f>'2020PopByRaceEth'!C16-'2010PopByRaceEth'!C16</f>
        <v>31</v>
      </c>
      <c r="D16" s="4">
        <f>'2020PopByRaceEth'!D16-'2010PopByRaceEth'!D16</f>
        <v>-49</v>
      </c>
      <c r="E16" s="5">
        <f>'2020PopByRaceEth'!E16-'2010PopByRaceEth'!E16</f>
        <v>-4</v>
      </c>
      <c r="F16" s="6">
        <f>'2020PopByRaceEth'!F16-'2010PopByRaceEth'!F16</f>
        <v>2</v>
      </c>
      <c r="G16" s="6">
        <f>'2020PopByRaceEth'!G16-'2010PopByRaceEth'!G16</f>
        <v>-77</v>
      </c>
      <c r="H16" s="6">
        <f>'2020PopByRaceEth'!H16-'2010PopByRaceEth'!H16</f>
        <v>-4</v>
      </c>
      <c r="I16" s="14">
        <f>'2020PopByRaceEth'!I16-'2010PopByRaceEth'!I16</f>
        <v>34</v>
      </c>
      <c r="K16" s="1"/>
    </row>
    <row r="17" spans="1:11" x14ac:dyDescent="0.4">
      <c r="A17" s="9" t="s">
        <v>28</v>
      </c>
      <c r="B17" s="4">
        <f>'2020PopByRaceEth'!B17-'2010PopByRaceEth'!B17</f>
        <v>32</v>
      </c>
      <c r="C17" s="16">
        <f>'2020PopByRaceEth'!C17-'2010PopByRaceEth'!C17</f>
        <v>159</v>
      </c>
      <c r="D17" s="4">
        <f>'2020PopByRaceEth'!D17-'2010PopByRaceEth'!D17</f>
        <v>-127</v>
      </c>
      <c r="E17" s="5">
        <f>'2020PopByRaceEth'!E17-'2010PopByRaceEth'!E17</f>
        <v>-492</v>
      </c>
      <c r="F17" s="6">
        <f>'2020PopByRaceEth'!F17-'2010PopByRaceEth'!F17</f>
        <v>14</v>
      </c>
      <c r="G17" s="6">
        <f>'2020PopByRaceEth'!G17-'2010PopByRaceEth'!G17</f>
        <v>300</v>
      </c>
      <c r="H17" s="6">
        <f>'2020PopByRaceEth'!H17-'2010PopByRaceEth'!H17</f>
        <v>-10</v>
      </c>
      <c r="I17" s="14">
        <f>'2020PopByRaceEth'!I17-'2010PopByRaceEth'!I17</f>
        <v>61</v>
      </c>
      <c r="K17" s="1"/>
    </row>
    <row r="18" spans="1:11" x14ac:dyDescent="0.4">
      <c r="A18" s="9" t="s">
        <v>29</v>
      </c>
      <c r="B18" s="4">
        <f>'2020PopByRaceEth'!B18-'2010PopByRaceEth'!B18</f>
        <v>183</v>
      </c>
      <c r="C18" s="16">
        <f>'2020PopByRaceEth'!C18-'2010PopByRaceEth'!C18</f>
        <v>-129</v>
      </c>
      <c r="D18" s="4">
        <f>'2020PopByRaceEth'!D18-'2010PopByRaceEth'!D18</f>
        <v>312</v>
      </c>
      <c r="E18" s="5">
        <f>'2020PopByRaceEth'!E18-'2010PopByRaceEth'!E18</f>
        <v>-44</v>
      </c>
      <c r="F18" s="6">
        <f>'2020PopByRaceEth'!F18-'2010PopByRaceEth'!F18</f>
        <v>-2</v>
      </c>
      <c r="G18" s="6">
        <f>'2020PopByRaceEth'!G18-'2010PopByRaceEth'!G18</f>
        <v>330</v>
      </c>
      <c r="H18" s="6">
        <f>'2020PopByRaceEth'!H18-'2010PopByRaceEth'!H18</f>
        <v>4</v>
      </c>
      <c r="I18" s="14">
        <f>'2020PopByRaceEth'!I18-'2010PopByRaceEth'!I18</f>
        <v>24</v>
      </c>
      <c r="K18" s="1"/>
    </row>
    <row r="19" spans="1:11" x14ac:dyDescent="0.4">
      <c r="A19" s="9" t="s">
        <v>30</v>
      </c>
      <c r="B19" s="4">
        <f>'2020PopByRaceEth'!B19-'2010PopByRaceEth'!B19</f>
        <v>-640</v>
      </c>
      <c r="C19" s="16">
        <f>'2020PopByRaceEth'!C19-'2010PopByRaceEth'!C19</f>
        <v>-81</v>
      </c>
      <c r="D19" s="4">
        <f>'2020PopByRaceEth'!D19-'2010PopByRaceEth'!D19</f>
        <v>-559</v>
      </c>
      <c r="E19" s="5">
        <f>'2020PopByRaceEth'!E19-'2010PopByRaceEth'!E19</f>
        <v>0</v>
      </c>
      <c r="F19" s="6">
        <f>'2020PopByRaceEth'!F19-'2010PopByRaceEth'!F19</f>
        <v>0</v>
      </c>
      <c r="G19" s="6">
        <f>'2020PopByRaceEth'!G19-'2010PopByRaceEth'!G19</f>
        <v>-565</v>
      </c>
      <c r="H19" s="6">
        <f>'2020PopByRaceEth'!H19-'2010PopByRaceEth'!H19</f>
        <v>-25</v>
      </c>
      <c r="I19" s="14">
        <f>'2020PopByRaceEth'!I19-'2010PopByRaceEth'!I19</f>
        <v>31</v>
      </c>
    </row>
    <row r="20" spans="1:11" x14ac:dyDescent="0.4">
      <c r="A20" s="9" t="s">
        <v>31</v>
      </c>
      <c r="B20" s="4">
        <f>'2020PopByRaceEth'!B20-'2010PopByRaceEth'!B20</f>
        <v>10</v>
      </c>
      <c r="C20" s="16">
        <f>'2020PopByRaceEth'!C20-'2010PopByRaceEth'!C20</f>
        <v>1</v>
      </c>
      <c r="D20" s="4">
        <f>'2020PopByRaceEth'!D20-'2010PopByRaceEth'!D20</f>
        <v>9</v>
      </c>
      <c r="E20" s="5">
        <f>'2020PopByRaceEth'!E20-'2010PopByRaceEth'!E20</f>
        <v>-7</v>
      </c>
      <c r="F20" s="6">
        <f>'2020PopByRaceEth'!F20-'2010PopByRaceEth'!F20</f>
        <v>0</v>
      </c>
      <c r="G20" s="6">
        <f>'2020PopByRaceEth'!G20-'2010PopByRaceEth'!G20</f>
        <v>14</v>
      </c>
      <c r="H20" s="6">
        <f>'2020PopByRaceEth'!H20-'2010PopByRaceEth'!H20</f>
        <v>0</v>
      </c>
      <c r="I20" s="14">
        <f>'2020PopByRaceEth'!I20-'2010PopByRaceEth'!I20</f>
        <v>2</v>
      </c>
    </row>
    <row r="21" spans="1:11" x14ac:dyDescent="0.4">
      <c r="A21" s="9" t="s">
        <v>32</v>
      </c>
      <c r="B21" s="4">
        <f>'2020PopByRaceEth'!B21-'2010PopByRaceEth'!B21</f>
        <v>516</v>
      </c>
      <c r="C21" s="16">
        <f>'2020PopByRaceEth'!C21-'2010PopByRaceEth'!C21</f>
        <v>21</v>
      </c>
      <c r="D21" s="4">
        <f>'2020PopByRaceEth'!D21-'2010PopByRaceEth'!D21</f>
        <v>495</v>
      </c>
      <c r="E21" s="5">
        <f>'2020PopByRaceEth'!E21-'2010PopByRaceEth'!E21</f>
        <v>18</v>
      </c>
      <c r="F21" s="6">
        <f>'2020PopByRaceEth'!F21-'2010PopByRaceEth'!F21</f>
        <v>6</v>
      </c>
      <c r="G21" s="6">
        <f>'2020PopByRaceEth'!G21-'2010PopByRaceEth'!G21</f>
        <v>428</v>
      </c>
      <c r="H21" s="6">
        <f>'2020PopByRaceEth'!H21-'2010PopByRaceEth'!H21</f>
        <v>4</v>
      </c>
      <c r="I21" s="14">
        <f>'2020PopByRaceEth'!I21-'2010PopByRaceEth'!I21</f>
        <v>39</v>
      </c>
    </row>
    <row r="22" spans="1:11" x14ac:dyDescent="0.4">
      <c r="A22" s="9" t="s">
        <v>33</v>
      </c>
      <c r="B22" s="4">
        <f>'2020PopByRaceEth'!B22-'2010PopByRaceEth'!B22</f>
        <v>8</v>
      </c>
      <c r="C22" s="16">
        <f>'2020PopByRaceEth'!C22-'2010PopByRaceEth'!C22</f>
        <v>-6</v>
      </c>
      <c r="D22" s="4">
        <f>'2020PopByRaceEth'!D22-'2010PopByRaceEth'!D22</f>
        <v>14</v>
      </c>
      <c r="E22" s="5">
        <f>'2020PopByRaceEth'!E22-'2010PopByRaceEth'!E22</f>
        <v>-10</v>
      </c>
      <c r="F22" s="6">
        <f>'2020PopByRaceEth'!F22-'2010PopByRaceEth'!F22</f>
        <v>-4</v>
      </c>
      <c r="G22" s="6">
        <f>'2020PopByRaceEth'!G22-'2010PopByRaceEth'!G22</f>
        <v>31</v>
      </c>
      <c r="H22" s="6">
        <f>'2020PopByRaceEth'!H22-'2010PopByRaceEth'!H22</f>
        <v>0</v>
      </c>
      <c r="I22" s="14">
        <f>'2020PopByRaceEth'!I22-'2010PopByRaceEth'!I22</f>
        <v>-3</v>
      </c>
    </row>
    <row r="23" spans="1:11" ht="15" thickBot="1" x14ac:dyDescent="0.45">
      <c r="A23" s="17" t="s">
        <v>34</v>
      </c>
      <c r="B23" s="18">
        <f>'2020PopByRaceEth'!B23-'2010PopByRaceEth'!B23</f>
        <v>1</v>
      </c>
      <c r="C23" s="18">
        <f>'2020PopByRaceEth'!C23-'2010PopByRaceEth'!C23</f>
        <v>0</v>
      </c>
      <c r="D23" s="19">
        <f>'2020PopByRaceEth'!D23-'2010PopByRaceEth'!D23</f>
        <v>1</v>
      </c>
      <c r="E23" s="20">
        <f>'2020PopByRaceEth'!E23-'2010PopByRaceEth'!E23</f>
        <v>0</v>
      </c>
      <c r="F23" s="21">
        <f>'2020PopByRaceEth'!F23-'2010PopByRaceEth'!F23</f>
        <v>0</v>
      </c>
      <c r="G23" s="21">
        <f>'2020PopByRaceEth'!G23-'2010PopByRaceEth'!G23</f>
        <v>0</v>
      </c>
      <c r="H23" s="21">
        <f>'2020PopByRaceEth'!H23-'2010PopByRaceEth'!H23</f>
        <v>0</v>
      </c>
      <c r="I23" s="22">
        <f>'2020PopByRaceEth'!I23-'2010PopByRaceEth'!I23</f>
        <v>1</v>
      </c>
    </row>
    <row r="24" spans="1:11" ht="15" thickBot="1" x14ac:dyDescent="0.45">
      <c r="A24" s="44" t="s">
        <v>36</v>
      </c>
      <c r="B24" s="46">
        <f>'2020PopByRaceEth'!B24-'2010PopByRaceEth'!B24</f>
        <v>-4632</v>
      </c>
      <c r="C24" s="46">
        <f>'2020PopByRaceEth'!C24-'2010PopByRaceEth'!C24</f>
        <v>-1164</v>
      </c>
      <c r="D24" s="45">
        <f>'2020PopByRaceEth'!D24-'2010PopByRaceEth'!D24</f>
        <v>-3468</v>
      </c>
      <c r="E24" s="47">
        <f>'2020PopByRaceEth'!E24-'2010PopByRaceEth'!E24</f>
        <v>-1091</v>
      </c>
      <c r="F24" s="48">
        <f>'2020PopByRaceEth'!F24-'2010PopByRaceEth'!F24</f>
        <v>69</v>
      </c>
      <c r="G24" s="48">
        <f>'2020PopByRaceEth'!G24-'2010PopByRaceEth'!G24</f>
        <v>-3038</v>
      </c>
      <c r="H24" s="48">
        <f>'2020PopByRaceEth'!H24-'2010PopByRaceEth'!H24</f>
        <v>153</v>
      </c>
      <c r="I24" s="49">
        <f>'2020PopByRaceEth'!I24-'2010PopByRaceEth'!I24</f>
        <v>439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D2" sqref="D2"/>
    </sheetView>
  </sheetViews>
  <sheetFormatPr defaultRowHeight="14.6" x14ac:dyDescent="0.4"/>
  <cols>
    <col min="1" max="1" width="54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3.69140625" customWidth="1"/>
  </cols>
  <sheetData>
    <row r="1" spans="1:11" ht="18.899999999999999" thickBot="1" x14ac:dyDescent="0.55000000000000004">
      <c r="A1" s="10" t="s">
        <v>12</v>
      </c>
      <c r="G1" s="12"/>
    </row>
    <row r="2" spans="1:11" ht="58.5" customHeight="1" x14ac:dyDescent="0.4">
      <c r="A2" s="11" t="s">
        <v>13</v>
      </c>
      <c r="B2" s="23" t="s">
        <v>8</v>
      </c>
      <c r="C2" s="15" t="s">
        <v>4</v>
      </c>
      <c r="D2" s="62" t="s">
        <v>1</v>
      </c>
      <c r="E2" s="7" t="s">
        <v>2</v>
      </c>
      <c r="F2" s="8" t="s">
        <v>3</v>
      </c>
      <c r="G2" s="8" t="s">
        <v>7</v>
      </c>
      <c r="H2" s="8" t="s">
        <v>6</v>
      </c>
      <c r="I2" s="13" t="s">
        <v>5</v>
      </c>
    </row>
    <row r="3" spans="1:11" x14ac:dyDescent="0.4">
      <c r="A3" s="9" t="s">
        <v>14</v>
      </c>
      <c r="B3" s="24">
        <f>'2020PopByRaceEth'!B3/'2010PopByRaceEth'!B3-1</f>
        <v>4.8959608323133397E-2</v>
      </c>
      <c r="C3" s="25">
        <f>'2020PopByRaceEth'!C3/'2010PopByRaceEth'!C3-1</f>
        <v>0.1063829787234043</v>
      </c>
      <c r="D3" s="24">
        <f>'2020PopByRaceEth'!D3/'2010PopByRaceEth'!D3-1</f>
        <v>4.1493775933610033E-2</v>
      </c>
      <c r="E3" s="26">
        <f>'2020PopByRaceEth'!E3/'2010PopByRaceEth'!E3-1</f>
        <v>0.17283950617283961</v>
      </c>
      <c r="F3" s="27">
        <f>'2020PopByRaceEth'!F3/'2010PopByRaceEth'!F3-1</f>
        <v>1.6666666666666665</v>
      </c>
      <c r="G3" s="27">
        <f>'2020PopByRaceEth'!G3/'2010PopByRaceEth'!G3-1</f>
        <v>-7.5757575757575801E-2</v>
      </c>
      <c r="H3" s="27">
        <f>'2020PopByRaceEth'!H3/'2010PopByRaceEth'!H3-1</f>
        <v>-1</v>
      </c>
      <c r="I3" s="28">
        <f>'2020PopByRaceEth'!I3/'2010PopByRaceEth'!I3-1</f>
        <v>1.3571428571428572</v>
      </c>
      <c r="K3" s="1"/>
    </row>
    <row r="4" spans="1:11" x14ac:dyDescent="0.4">
      <c r="A4" s="9" t="s">
        <v>15</v>
      </c>
      <c r="B4" s="24">
        <f>'2020PopByRaceEth'!B4/'2010PopByRaceEth'!B4-1</f>
        <v>-5.7934152889642654E-3</v>
      </c>
      <c r="C4" s="25">
        <f>'2020PopByRaceEth'!C4/'2010PopByRaceEth'!C4-1</f>
        <v>-6.4493515597616513E-2</v>
      </c>
      <c r="D4" s="24">
        <f>'2020PopByRaceEth'!D4/'2010PopByRaceEth'!D4-1</f>
        <v>3.3854166666666741E-2</v>
      </c>
      <c r="E4" s="26">
        <f>'2020PopByRaceEth'!E4/'2010PopByRaceEth'!E4-1</f>
        <v>-0.10515356585111924</v>
      </c>
      <c r="F4" s="27">
        <f>'2020PopByRaceEth'!F4/'2010PopByRaceEth'!F4-1</f>
        <v>0.34042553191489366</v>
      </c>
      <c r="G4" s="27">
        <f>'2020PopByRaceEth'!G4/'2010PopByRaceEth'!G4-1</f>
        <v>0.11980198019801991</v>
      </c>
      <c r="H4" s="27">
        <f>'2020PopByRaceEth'!H4/'2010PopByRaceEth'!H4-1</f>
        <v>0.63636363636363646</v>
      </c>
      <c r="I4" s="28">
        <f>'2020PopByRaceEth'!I4/'2010PopByRaceEth'!I4-1</f>
        <v>0.32512315270935965</v>
      </c>
      <c r="K4" s="1"/>
    </row>
    <row r="5" spans="1:11" x14ac:dyDescent="0.4">
      <c r="A5" s="9" t="s">
        <v>16</v>
      </c>
      <c r="B5" s="24">
        <f>'2020PopByRaceEth'!B5/'2010PopByRaceEth'!B5-1</f>
        <v>6.9430979193079168E-2</v>
      </c>
      <c r="C5" s="25">
        <f>'2020PopByRaceEth'!C5/'2010PopByRaceEth'!C5-1</f>
        <v>-0.50852272727272729</v>
      </c>
      <c r="D5" s="24">
        <f>'2020PopByRaceEth'!D5/'2010PopByRaceEth'!D5-1</f>
        <v>8.5011871027035335E-2</v>
      </c>
      <c r="E5" s="26">
        <f>'2020PopByRaceEth'!E5/'2010PopByRaceEth'!E5-1</f>
        <v>-0.23348017621145378</v>
      </c>
      <c r="F5" s="27">
        <f>'2020PopByRaceEth'!F5/'2010PopByRaceEth'!F5-1</f>
        <v>0.5</v>
      </c>
      <c r="G5" s="27">
        <f>'2020PopByRaceEth'!G5/'2010PopByRaceEth'!G5-1</f>
        <v>9.0981138056744237E-2</v>
      </c>
      <c r="H5" s="27">
        <f>'2020PopByRaceEth'!H5/'2010PopByRaceEth'!H5-1</f>
        <v>9.2307692307692202E-2</v>
      </c>
      <c r="I5" s="28">
        <f>'2020PopByRaceEth'!I5/'2010PopByRaceEth'!I5-1</f>
        <v>2.9197080291970767E-2</v>
      </c>
      <c r="K5" s="1"/>
    </row>
    <row r="6" spans="1:11" x14ac:dyDescent="0.4">
      <c r="A6" s="9" t="s">
        <v>17</v>
      </c>
      <c r="B6" s="24">
        <f>'2020PopByRaceEth'!B6/'2010PopByRaceEth'!B6-1</f>
        <v>0.18640576725025748</v>
      </c>
      <c r="C6" s="25">
        <f>'2020PopByRaceEth'!C6/'2010PopByRaceEth'!C6-1</f>
        <v>-6.5868263473053856E-2</v>
      </c>
      <c r="D6" s="24">
        <f>'2020PopByRaceEth'!D6/'2010PopByRaceEth'!D6-1</f>
        <v>0.23880597014925375</v>
      </c>
      <c r="E6" s="26">
        <f>'2020PopByRaceEth'!E6/'2010PopByRaceEth'!E6-1</f>
        <v>1.7999999999999998</v>
      </c>
      <c r="F6" s="27">
        <f>'2020PopByRaceEth'!F6/'2010PopByRaceEth'!F6-1</f>
        <v>-0.33333333333333337</v>
      </c>
      <c r="G6" s="27">
        <f>'2020PopByRaceEth'!G6/'2010PopByRaceEth'!G6-1</f>
        <v>0.179245283018868</v>
      </c>
      <c r="H6" s="27">
        <f>'2020PopByRaceEth'!H6/'2010PopByRaceEth'!H6-1</f>
        <v>-1</v>
      </c>
      <c r="I6" s="28">
        <f>'2020PopByRaceEth'!I6/'2010PopByRaceEth'!I6-1</f>
        <v>0.53125</v>
      </c>
      <c r="K6" s="1"/>
    </row>
    <row r="7" spans="1:11" x14ac:dyDescent="0.4">
      <c r="A7" s="9" t="s">
        <v>18</v>
      </c>
      <c r="B7" s="24">
        <f>'2020PopByRaceEth'!B7/'2010PopByRaceEth'!B7-1</f>
        <v>0.1782868525896415</v>
      </c>
      <c r="C7" s="25">
        <f>'2020PopByRaceEth'!C7/'2010PopByRaceEth'!C7-1</f>
        <v>-3.9525691699604515E-3</v>
      </c>
      <c r="D7" s="24">
        <f>'2020PopByRaceEth'!D7/'2010PopByRaceEth'!D7-1</f>
        <v>0.23968042609853524</v>
      </c>
      <c r="E7" s="26">
        <f>'2020PopByRaceEth'!E7/'2010PopByRaceEth'!E7-1</f>
        <v>-0.13076923076923075</v>
      </c>
      <c r="F7" s="27">
        <f>'2020PopByRaceEth'!F7/'2010PopByRaceEth'!F7-1</f>
        <v>0.66666666666666674</v>
      </c>
      <c r="G7" s="27">
        <f>'2020PopByRaceEth'!G7/'2010PopByRaceEth'!G7-1</f>
        <v>0.57098765432098775</v>
      </c>
      <c r="H7" s="27">
        <f>'2020PopByRaceEth'!H7/'2010PopByRaceEth'!H7-1</f>
        <v>1</v>
      </c>
      <c r="I7" s="28">
        <f>'2020PopByRaceEth'!I7/'2010PopByRaceEth'!I7-1</f>
        <v>1.3333333333333335</v>
      </c>
      <c r="K7" s="1"/>
    </row>
    <row r="8" spans="1:11" x14ac:dyDescent="0.4">
      <c r="A8" s="9" t="s">
        <v>19</v>
      </c>
      <c r="B8" s="24">
        <f>'2020PopByRaceEth'!B8/'2010PopByRaceEth'!B8-1</f>
        <v>1.75</v>
      </c>
      <c r="C8" s="25" t="e">
        <f>'2020PopByRaceEth'!C8/'2010PopByRaceEth'!C8-1</f>
        <v>#DIV/0!</v>
      </c>
      <c r="D8" s="24">
        <f>'2020PopByRaceEth'!D8/'2010PopByRaceEth'!D8-1</f>
        <v>1.375</v>
      </c>
      <c r="E8" s="26">
        <f>'2020PopByRaceEth'!E8/'2010PopByRaceEth'!E8-1</f>
        <v>2.25</v>
      </c>
      <c r="F8" s="27" t="e">
        <f>'2020PopByRaceEth'!F8/'2010PopByRaceEth'!F8-1</f>
        <v>#DIV/0!</v>
      </c>
      <c r="G8" s="27">
        <f>'2020PopByRaceEth'!G8/'2010PopByRaceEth'!G8-1</f>
        <v>1</v>
      </c>
      <c r="H8" s="27" t="e">
        <f>'2020PopByRaceEth'!H8/'2010PopByRaceEth'!H8-1</f>
        <v>#DIV/0!</v>
      </c>
      <c r="I8" s="28">
        <f>'2020PopByRaceEth'!I8/'2010PopByRaceEth'!I8-1</f>
        <v>0</v>
      </c>
      <c r="K8" s="1"/>
    </row>
    <row r="9" spans="1:11" x14ac:dyDescent="0.4">
      <c r="A9" s="9" t="s">
        <v>20</v>
      </c>
      <c r="B9" s="24">
        <f>'2020PopByRaceEth'!B9/'2010PopByRaceEth'!B9-1</f>
        <v>0.19988046448087426</v>
      </c>
      <c r="C9" s="25">
        <f>'2020PopByRaceEth'!C9/'2010PopByRaceEth'!C9-1</f>
        <v>-5.7445621862799778E-2</v>
      </c>
      <c r="D9" s="24">
        <f>'2020PopByRaceEth'!D9/'2010PopByRaceEth'!D9-1</f>
        <v>0.2463958060288336</v>
      </c>
      <c r="E9" s="26">
        <f>'2020PopByRaceEth'!E9/'2010PopByRaceEth'!E9-1</f>
        <v>3.007518796992481E-2</v>
      </c>
      <c r="F9" s="27">
        <f>'2020PopByRaceEth'!F9/'2010PopByRaceEth'!F9-1</f>
        <v>-0.23333333333333328</v>
      </c>
      <c r="G9" s="27">
        <f>'2020PopByRaceEth'!G9/'2010PopByRaceEth'!G9-1</f>
        <v>0.25705000524163957</v>
      </c>
      <c r="H9" s="27">
        <f>'2020PopByRaceEth'!H9/'2010PopByRaceEth'!H9-1</f>
        <v>-0.61538461538461542</v>
      </c>
      <c r="I9" s="28">
        <f>'2020PopByRaceEth'!I9/'2010PopByRaceEth'!I9-1</f>
        <v>1.4705882352941124E-2</v>
      </c>
      <c r="K9" s="1"/>
    </row>
    <row r="10" spans="1:11" x14ac:dyDescent="0.4">
      <c r="A10" s="9" t="s">
        <v>21</v>
      </c>
      <c r="B10" s="24">
        <f>'2020PopByRaceEth'!B10/'2010PopByRaceEth'!B10-1</f>
        <v>-0.53978494623655915</v>
      </c>
      <c r="C10" s="25">
        <f>'2020PopByRaceEth'!C10/'2010PopByRaceEth'!C10-1</f>
        <v>-0.5</v>
      </c>
      <c r="D10" s="24">
        <f>'2020PopByRaceEth'!D10/'2010PopByRaceEth'!D10-1</f>
        <v>-0.54157303370786525</v>
      </c>
      <c r="E10" s="26">
        <f>'2020PopByRaceEth'!E10/'2010PopByRaceEth'!E10-1</f>
        <v>1.7142857142857144</v>
      </c>
      <c r="F10" s="27" t="e">
        <f>'2020PopByRaceEth'!F10/'2010PopByRaceEth'!F10-1</f>
        <v>#DIV/0!</v>
      </c>
      <c r="G10" s="27">
        <f>'2020PopByRaceEth'!G10/'2010PopByRaceEth'!G10-1</f>
        <v>-0.58628841607565008</v>
      </c>
      <c r="H10" s="27" t="e">
        <f>'2020PopByRaceEth'!H10/'2010PopByRaceEth'!H10-1</f>
        <v>#DIV/0!</v>
      </c>
      <c r="I10" s="28">
        <f>'2020PopByRaceEth'!I10/'2010PopByRaceEth'!I10-1</f>
        <v>-0.73333333333333339</v>
      </c>
      <c r="K10" s="1"/>
    </row>
    <row r="11" spans="1:11" x14ac:dyDescent="0.4">
      <c r="A11" s="9" t="s">
        <v>22</v>
      </c>
      <c r="B11" s="24">
        <f>'2020PopByRaceEth'!B11/'2010PopByRaceEth'!B11-1</f>
        <v>-0.11245650661099515</v>
      </c>
      <c r="C11" s="25">
        <f>'2020PopByRaceEth'!C11/'2010PopByRaceEth'!C11-1</f>
        <v>-0.55072463768115942</v>
      </c>
      <c r="D11" s="24">
        <f>'2020PopByRaceEth'!D11/'2010PopByRaceEth'!D11-1</f>
        <v>-0.10387398893146016</v>
      </c>
      <c r="E11" s="26">
        <f>'2020PopByRaceEth'!E11/'2010PopByRaceEth'!E11-1</f>
        <v>-0.54098360655737698</v>
      </c>
      <c r="F11" s="27">
        <f>'2020PopByRaceEth'!F11/'2010PopByRaceEth'!F11-1</f>
        <v>0.16666666666666674</v>
      </c>
      <c r="G11" s="27">
        <f>'2020PopByRaceEth'!G11/'2010PopByRaceEth'!G11-1</f>
        <v>-9.1998225114627963E-2</v>
      </c>
      <c r="H11" s="27">
        <f>'2020PopByRaceEth'!H11/'2010PopByRaceEth'!H11-1</f>
        <v>-3.8461538461538436E-2</v>
      </c>
      <c r="I11" s="28">
        <f>'2020PopByRaceEth'!I11/'2010PopByRaceEth'!I11-1</f>
        <v>-0.18461538461538463</v>
      </c>
      <c r="K11" s="1"/>
    </row>
    <row r="12" spans="1:11" x14ac:dyDescent="0.4">
      <c r="A12" s="9" t="s">
        <v>23</v>
      </c>
      <c r="B12" s="24">
        <f>'2020PopByRaceEth'!B12/'2010PopByRaceEth'!B12-1</f>
        <v>-2.6966292134831482E-2</v>
      </c>
      <c r="C12" s="25">
        <f>'2020PopByRaceEth'!C12/'2010PopByRaceEth'!C12-1</f>
        <v>0.37254901960784315</v>
      </c>
      <c r="D12" s="24">
        <f>'2020PopByRaceEth'!D12/'2010PopByRaceEth'!D12-1</f>
        <v>-4.283489096573212E-2</v>
      </c>
      <c r="E12" s="26">
        <f>'2020PopByRaceEth'!E12/'2010PopByRaceEth'!E12-1</f>
        <v>-0.3571428571428571</v>
      </c>
      <c r="F12" s="27">
        <f>'2020PopByRaceEth'!F12/'2010PopByRaceEth'!F12-1</f>
        <v>0</v>
      </c>
      <c r="G12" s="27">
        <f>'2020PopByRaceEth'!G12/'2010PopByRaceEth'!G12-1</f>
        <v>-3.5801464605370259E-2</v>
      </c>
      <c r="H12" s="27" t="e">
        <f>'2020PopByRaceEth'!H12/'2010PopByRaceEth'!H12-1</f>
        <v>#DIV/0!</v>
      </c>
      <c r="I12" s="28">
        <f>'2020PopByRaceEth'!I12/'2010PopByRaceEth'!I12-1</f>
        <v>-0.22727272727272729</v>
      </c>
      <c r="K12" s="1"/>
    </row>
    <row r="13" spans="1:11" x14ac:dyDescent="0.4">
      <c r="A13" s="9" t="s">
        <v>24</v>
      </c>
      <c r="B13" s="24">
        <f>'2020PopByRaceEth'!B13/'2010PopByRaceEth'!B13-1</f>
        <v>-7.9166666666666718E-2</v>
      </c>
      <c r="C13" s="25">
        <f>'2020PopByRaceEth'!C13/'2010PopByRaceEth'!C13-1</f>
        <v>7.6923076923076872E-2</v>
      </c>
      <c r="D13" s="24">
        <f>'2020PopByRaceEth'!D13/'2010PopByRaceEth'!D13-1</f>
        <v>-8.8105726872246715E-2</v>
      </c>
      <c r="E13" s="26">
        <f>'2020PopByRaceEth'!E13/'2010PopByRaceEth'!E13-1</f>
        <v>-0.18181818181818177</v>
      </c>
      <c r="F13" s="27">
        <f>'2020PopByRaceEth'!F13/'2010PopByRaceEth'!F13-1</f>
        <v>1</v>
      </c>
      <c r="G13" s="27">
        <f>'2020PopByRaceEth'!G13/'2010PopByRaceEth'!G13-1</f>
        <v>-9.3264248704663211E-2</v>
      </c>
      <c r="H13" s="27" t="e">
        <f>'2020PopByRaceEth'!H13/'2010PopByRaceEth'!H13-1</f>
        <v>#DIV/0!</v>
      </c>
      <c r="I13" s="28">
        <f>'2020PopByRaceEth'!I13/'2010PopByRaceEth'!I13-1</f>
        <v>-0.11111111111111116</v>
      </c>
      <c r="K13" s="1"/>
    </row>
    <row r="14" spans="1:11" x14ac:dyDescent="0.4">
      <c r="A14" s="9" t="s">
        <v>25</v>
      </c>
      <c r="B14" s="24">
        <f>'2020PopByRaceEth'!B14/'2010PopByRaceEth'!B14-1</f>
        <v>6.8931068931068928E-2</v>
      </c>
      <c r="C14" s="25">
        <f>'2020PopByRaceEth'!C14/'2010PopByRaceEth'!C14-1</f>
        <v>-0.10169491525423724</v>
      </c>
      <c r="D14" s="24">
        <f>'2020PopByRaceEth'!D14/'2010PopByRaceEth'!D14-1</f>
        <v>0.14022662889518411</v>
      </c>
      <c r="E14" s="26">
        <f>'2020PopByRaceEth'!E14/'2010PopByRaceEth'!E14-1</f>
        <v>-0.19047619047619047</v>
      </c>
      <c r="F14" s="27">
        <f>'2020PopByRaceEth'!F14/'2010PopByRaceEth'!F14-1</f>
        <v>0.33333333333333326</v>
      </c>
      <c r="G14" s="27">
        <f>'2020PopByRaceEth'!G14/'2010PopByRaceEth'!G14-1</f>
        <v>0.16510903426791268</v>
      </c>
      <c r="H14" s="27" t="e">
        <f>'2020PopByRaceEth'!H14/'2010PopByRaceEth'!H14-1</f>
        <v>#DIV/0!</v>
      </c>
      <c r="I14" s="28">
        <f>'2020PopByRaceEth'!I14/'2010PopByRaceEth'!I14-1</f>
        <v>-0.16216216216216217</v>
      </c>
      <c r="K14" s="1"/>
    </row>
    <row r="15" spans="1:11" x14ac:dyDescent="0.4">
      <c r="A15" s="9" t="s">
        <v>26</v>
      </c>
      <c r="B15" s="24">
        <f>'2020PopByRaceEth'!B15/'2010PopByRaceEth'!B15-1</f>
        <v>-7.1920263170815568E-2</v>
      </c>
      <c r="C15" s="25">
        <f>'2020PopByRaceEth'!C15/'2010PopByRaceEth'!C15-1</f>
        <v>-0.29905142286570141</v>
      </c>
      <c r="D15" s="24">
        <f>'2020PopByRaceEth'!D15/'2010PopByRaceEth'!D15-1</f>
        <v>-6.7363170125811389E-2</v>
      </c>
      <c r="E15" s="26">
        <f>'2020PopByRaceEth'!E15/'2010PopByRaceEth'!E15-1</f>
        <v>-0.11443494776828111</v>
      </c>
      <c r="F15" s="27">
        <f>'2020PopByRaceEth'!F15/'2010PopByRaceEth'!F15-1</f>
        <v>0.15909090909090917</v>
      </c>
      <c r="G15" s="27">
        <f>'2020PopByRaceEth'!G15/'2010PopByRaceEth'!G15-1</f>
        <v>-7.0847355205717832E-2</v>
      </c>
      <c r="H15" s="27">
        <f>'2020PopByRaceEth'!H15/'2010PopByRaceEth'!H15-1</f>
        <v>0.62352941176470589</v>
      </c>
      <c r="I15" s="28">
        <f>'2020PopByRaceEth'!I15/'2010PopByRaceEth'!I15-1</f>
        <v>0.10014727540500745</v>
      </c>
      <c r="K15" s="1"/>
    </row>
    <row r="16" spans="1:11" x14ac:dyDescent="0.4">
      <c r="A16" s="9" t="s">
        <v>27</v>
      </c>
      <c r="B16" s="24">
        <f>'2020PopByRaceEth'!B16/'2010PopByRaceEth'!B16-1</f>
        <v>-5.1664753157290022E-3</v>
      </c>
      <c r="C16" s="25">
        <f>'2020PopByRaceEth'!C16/'2010PopByRaceEth'!C16-1</f>
        <v>3.7897310513447469E-2</v>
      </c>
      <c r="D16" s="24">
        <f>'2020PopByRaceEth'!D16/'2010PopByRaceEth'!D16-1</f>
        <v>-1.8379594898724649E-2</v>
      </c>
      <c r="E16" s="26">
        <f>'2020PopByRaceEth'!E16/'2010PopByRaceEth'!E16-1</f>
        <v>-9.9999999999999978E-2</v>
      </c>
      <c r="F16" s="27">
        <f>'2020PopByRaceEth'!F16/'2010PopByRaceEth'!F16-1</f>
        <v>0.33333333333333326</v>
      </c>
      <c r="G16" s="27">
        <f>'2020PopByRaceEth'!G16/'2010PopByRaceEth'!G16-1</f>
        <v>-2.967244701348748E-2</v>
      </c>
      <c r="H16" s="27">
        <f>'2020PopByRaceEth'!H16/'2010PopByRaceEth'!H16-1</f>
        <v>-0.66666666666666674</v>
      </c>
      <c r="I16" s="28">
        <f>'2020PopByRaceEth'!I16/'2010PopByRaceEth'!I16-1</f>
        <v>1.7894736842105261</v>
      </c>
      <c r="K16" s="1"/>
    </row>
    <row r="17" spans="1:11" x14ac:dyDescent="0.4">
      <c r="A17" s="9" t="s">
        <v>28</v>
      </c>
      <c r="B17" s="24">
        <f>'2020PopByRaceEth'!B17/'2010PopByRaceEth'!B17-1</f>
        <v>5.0882493242168092E-3</v>
      </c>
      <c r="C17" s="25">
        <f>'2020PopByRaceEth'!C17/'2010PopByRaceEth'!C17-1</f>
        <v>0.17925591882750846</v>
      </c>
      <c r="D17" s="24">
        <f>'2020PopByRaceEth'!D17/'2010PopByRaceEth'!D17-1</f>
        <v>-2.3509811181044005E-2</v>
      </c>
      <c r="E17" s="26">
        <f>'2020PopByRaceEth'!E17/'2010PopByRaceEth'!E17-1</f>
        <v>-0.37933693138010793</v>
      </c>
      <c r="F17" s="27">
        <f>'2020PopByRaceEth'!F17/'2010PopByRaceEth'!F17-1</f>
        <v>0.77777777777777768</v>
      </c>
      <c r="G17" s="27">
        <f>'2020PopByRaceEth'!G17/'2010PopByRaceEth'!G17-1</f>
        <v>7.6374745417515211E-2</v>
      </c>
      <c r="H17" s="27">
        <f>'2020PopByRaceEth'!H17/'2010PopByRaceEth'!H17-1</f>
        <v>-0.43478260869565222</v>
      </c>
      <c r="I17" s="28">
        <f>'2020PopByRaceEth'!I17/'2010PopByRaceEth'!I17-1</f>
        <v>0.44852941176470584</v>
      </c>
      <c r="K17" s="1"/>
    </row>
    <row r="18" spans="1:11" x14ac:dyDescent="0.4">
      <c r="A18" s="9" t="s">
        <v>29</v>
      </c>
      <c r="B18" s="24">
        <f>'2020PopByRaceEth'!B18/'2010PopByRaceEth'!B18-1</f>
        <v>1.8176400476757948E-2</v>
      </c>
      <c r="C18" s="25">
        <f>'2020PopByRaceEth'!C18/'2010PopByRaceEth'!C18-1</f>
        <v>-0.3613445378151261</v>
      </c>
      <c r="D18" s="24">
        <f>'2020PopByRaceEth'!D18/'2010PopByRaceEth'!D18-1</f>
        <v>3.2128514056224855E-2</v>
      </c>
      <c r="E18" s="26">
        <f>'2020PopByRaceEth'!E18/'2010PopByRaceEth'!E18-1</f>
        <v>-0.37606837606837606</v>
      </c>
      <c r="F18" s="27">
        <f>'2020PopByRaceEth'!F18/'2010PopByRaceEth'!F18-1</f>
        <v>-0.33333333333333337</v>
      </c>
      <c r="G18" s="27">
        <f>'2020PopByRaceEth'!G18/'2010PopByRaceEth'!G18-1</f>
        <v>3.4627492130115511E-2</v>
      </c>
      <c r="H18" s="27">
        <f>'2020PopByRaceEth'!H18/'2010PopByRaceEth'!H18-1</f>
        <v>2</v>
      </c>
      <c r="I18" s="28">
        <f>'2020PopByRaceEth'!I18/'2010PopByRaceEth'!I18-1</f>
        <v>0.4285714285714286</v>
      </c>
      <c r="K18" s="1"/>
    </row>
    <row r="19" spans="1:11" x14ac:dyDescent="0.4">
      <c r="A19" s="9" t="s">
        <v>30</v>
      </c>
      <c r="B19" s="24">
        <f>'2020PopByRaceEth'!B19/'2010PopByRaceEth'!B19-1</f>
        <v>-6.2738947162042979E-2</v>
      </c>
      <c r="C19" s="25">
        <f>'2020PopByRaceEth'!C19/'2010PopByRaceEth'!C19-1</f>
        <v>-8.3419155509783738E-2</v>
      </c>
      <c r="D19" s="24">
        <f>'2020PopByRaceEth'!D19/'2010PopByRaceEth'!D19-1</f>
        <v>-6.0563380281690171E-2</v>
      </c>
      <c r="E19" s="26">
        <f>'2020PopByRaceEth'!E19/'2010PopByRaceEth'!E19-1</f>
        <v>0</v>
      </c>
      <c r="F19" s="27">
        <f>'2020PopByRaceEth'!F19/'2010PopByRaceEth'!F19-1</f>
        <v>0</v>
      </c>
      <c r="G19" s="27">
        <f>'2020PopByRaceEth'!G19/'2010PopByRaceEth'!G19-1</f>
        <v>-6.4630519331960623E-2</v>
      </c>
      <c r="H19" s="27">
        <f>'2020PopByRaceEth'!H19/'2010PopByRaceEth'!H19-1</f>
        <v>-0.8928571428571429</v>
      </c>
      <c r="I19" s="28">
        <f>'2020PopByRaceEth'!I19/'2010PopByRaceEth'!I19-1</f>
        <v>0.28440366972477071</v>
      </c>
    </row>
    <row r="20" spans="1:11" x14ac:dyDescent="0.4">
      <c r="A20" s="9" t="s">
        <v>31</v>
      </c>
      <c r="B20" s="24">
        <f>'2020PopByRaceEth'!B20/'2010PopByRaceEth'!B20-1</f>
        <v>8.3333333333333259E-2</v>
      </c>
      <c r="C20" s="25">
        <f>'2020PopByRaceEth'!C20/'2010PopByRaceEth'!C20-1</f>
        <v>6.6666666666666652E-2</v>
      </c>
      <c r="D20" s="24">
        <f>'2020PopByRaceEth'!D20/'2010PopByRaceEth'!D20-1</f>
        <v>8.5714285714285632E-2</v>
      </c>
      <c r="E20" s="26">
        <f>'2020PopByRaceEth'!E20/'2010PopByRaceEth'!E20-1</f>
        <v>-0.38888888888888884</v>
      </c>
      <c r="F20" s="27" t="e">
        <f>'2020PopByRaceEth'!F20/'2010PopByRaceEth'!F20-1</f>
        <v>#DIV/0!</v>
      </c>
      <c r="G20" s="27">
        <f>'2020PopByRaceEth'!G20/'2010PopByRaceEth'!G20-1</f>
        <v>0.18181818181818188</v>
      </c>
      <c r="H20" s="27" t="e">
        <f>'2020PopByRaceEth'!H20/'2010PopByRaceEth'!H20-1</f>
        <v>#DIV/0!</v>
      </c>
      <c r="I20" s="28">
        <f>'2020PopByRaceEth'!I20/'2010PopByRaceEth'!I20-1</f>
        <v>0.19999999999999996</v>
      </c>
    </row>
    <row r="21" spans="1:11" x14ac:dyDescent="0.4">
      <c r="A21" s="9" t="s">
        <v>32</v>
      </c>
      <c r="B21" s="24">
        <f>'2020PopByRaceEth'!B21/'2010PopByRaceEth'!B21-1</f>
        <v>0.71866295264623958</v>
      </c>
      <c r="C21" s="25">
        <f>'2020PopByRaceEth'!C21/'2010PopByRaceEth'!C21-1</f>
        <v>0.14189189189189189</v>
      </c>
      <c r="D21" s="24">
        <f>'2020PopByRaceEth'!D21/'2010PopByRaceEth'!D21-1</f>
        <v>0.86842105263157898</v>
      </c>
      <c r="E21" s="26">
        <f>'2020PopByRaceEth'!E21/'2010PopByRaceEth'!E21-1</f>
        <v>0.38297872340425543</v>
      </c>
      <c r="F21" s="27">
        <f>'2020PopByRaceEth'!F21/'2010PopByRaceEth'!F21-1</f>
        <v>6</v>
      </c>
      <c r="G21" s="27">
        <f>'2020PopByRaceEth'!G21/'2010PopByRaceEth'!G21-1</f>
        <v>0.91063829787234041</v>
      </c>
      <c r="H21" s="27">
        <f>'2020PopByRaceEth'!H21/'2010PopByRaceEth'!H21-1</f>
        <v>2</v>
      </c>
      <c r="I21" s="28">
        <f>'2020PopByRaceEth'!I21/'2010PopByRaceEth'!I21-1</f>
        <v>0.78</v>
      </c>
    </row>
    <row r="22" spans="1:11" x14ac:dyDescent="0.4">
      <c r="A22" s="9" t="s">
        <v>33</v>
      </c>
      <c r="B22" s="24">
        <f>'2020PopByRaceEth'!B22/'2010PopByRaceEth'!B22-1</f>
        <v>4.1666666666666741E-2</v>
      </c>
      <c r="C22" s="25">
        <f>'2020PopByRaceEth'!C22/'2010PopByRaceEth'!C22-1</f>
        <v>-0.10169491525423724</v>
      </c>
      <c r="D22" s="24">
        <f>'2020PopByRaceEth'!D22/'2010PopByRaceEth'!D22-1</f>
        <v>0.10526315789473695</v>
      </c>
      <c r="E22" s="26">
        <f>'2020PopByRaceEth'!E22/'2010PopByRaceEth'!E22-1</f>
        <v>-0.30303030303030298</v>
      </c>
      <c r="F22" s="27">
        <f>'2020PopByRaceEth'!F22/'2010PopByRaceEth'!F22-1</f>
        <v>-1</v>
      </c>
      <c r="G22" s="27">
        <f>'2020PopByRaceEth'!G22/'2010PopByRaceEth'!G22-1</f>
        <v>0.38271604938271597</v>
      </c>
      <c r="H22" s="27" t="e">
        <f>'2020PopByRaceEth'!H22/'2010PopByRaceEth'!H22-1</f>
        <v>#DIV/0!</v>
      </c>
      <c r="I22" s="28">
        <f>'2020PopByRaceEth'!I22/'2010PopByRaceEth'!I22-1</f>
        <v>-0.19999999999999996</v>
      </c>
    </row>
    <row r="23" spans="1:11" ht="15" thickBot="1" x14ac:dyDescent="0.45">
      <c r="A23" s="17" t="s">
        <v>34</v>
      </c>
      <c r="B23" s="30" t="e">
        <f>'2020PopByRaceEth'!B23/'2010PopByRaceEth'!B23-1</f>
        <v>#DIV/0!</v>
      </c>
      <c r="C23" s="30" t="e">
        <f>'2020PopByRaceEth'!C23/'2010PopByRaceEth'!C23-1</f>
        <v>#DIV/0!</v>
      </c>
      <c r="D23" s="29" t="e">
        <f>'2020PopByRaceEth'!D23/'2010PopByRaceEth'!D23-1</f>
        <v>#DIV/0!</v>
      </c>
      <c r="E23" s="31" t="e">
        <f>'2020PopByRaceEth'!E23/'2010PopByRaceEth'!E23-1</f>
        <v>#DIV/0!</v>
      </c>
      <c r="F23" s="32" t="e">
        <f>'2020PopByRaceEth'!F23/'2010PopByRaceEth'!F23-1</f>
        <v>#DIV/0!</v>
      </c>
      <c r="G23" s="32" t="e">
        <f>'2020PopByRaceEth'!G23/'2010PopByRaceEth'!G23-1</f>
        <v>#DIV/0!</v>
      </c>
      <c r="H23" s="32" t="e">
        <f>'2020PopByRaceEth'!H23/'2010PopByRaceEth'!H23-1</f>
        <v>#DIV/0!</v>
      </c>
      <c r="I23" s="33" t="e">
        <f>'2020PopByRaceEth'!I23/'2010PopByRaceEth'!I23-1</f>
        <v>#DIV/0!</v>
      </c>
    </row>
    <row r="24" spans="1:11" ht="15" thickBot="1" x14ac:dyDescent="0.45">
      <c r="A24" s="44" t="s">
        <v>36</v>
      </c>
      <c r="B24" s="57">
        <f>'2020PopByRaceEth'!B24/'2010PopByRaceEth'!B24-1</f>
        <v>-2.6003334624517871E-2</v>
      </c>
      <c r="C24" s="57">
        <f>'2020PopByRaceEth'!C24/'2010PopByRaceEth'!C24-1</f>
        <v>-0.10312749180473113</v>
      </c>
      <c r="D24" s="58">
        <f>'2020PopByRaceEth'!D24/'2010PopByRaceEth'!D24-1</f>
        <v>-2.078588381961588E-2</v>
      </c>
      <c r="E24" s="59">
        <f>'2020PopByRaceEth'!E24/'2010PopByRaceEth'!E24-1</f>
        <v>-0.15161200667037245</v>
      </c>
      <c r="F24" s="60">
        <f>'2020PopByRaceEth'!F24/'2010PopByRaceEth'!F24-1</f>
        <v>0.22549019607843146</v>
      </c>
      <c r="G24" s="60">
        <f>'2020PopByRaceEth'!G24/'2010PopByRaceEth'!G24-1</f>
        <v>-1.942964587903484E-2</v>
      </c>
      <c r="H24" s="60">
        <f>'2020PopByRaceEth'!H24/'2010PopByRaceEth'!H24-1</f>
        <v>0.33260869565217388</v>
      </c>
      <c r="I24" s="61">
        <f>'2020PopByRaceEth'!I24/'2010PopByRaceEth'!I24-1</f>
        <v>0.1739992072929053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2010PopByRaceEth</vt:lpstr>
      <vt:lpstr>2020PopByRaceEth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2021-08-14T00:22:39Z</dcterms:modified>
</cp:coreProperties>
</file>